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4370" windowHeight="7410"/>
  </bookViews>
  <sheets>
    <sheet name="Tabelle1" sheetId="1" r:id="rId1"/>
  </sheets>
  <definedNames>
    <definedName name="_xlnm.Print_Area" localSheetId="0">Tabelle1!$A$1:$BV$54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51" i="1" l="1"/>
  <c r="AQ51" i="1"/>
  <c r="BH40" i="1"/>
  <c r="BF40" i="1"/>
  <c r="AF40" i="1"/>
  <c r="O40" i="1"/>
  <c r="BH39" i="1"/>
  <c r="BF39" i="1"/>
  <c r="AF39" i="1"/>
  <c r="O39" i="1"/>
  <c r="BH38" i="1"/>
  <c r="BF38" i="1"/>
  <c r="AF38" i="1"/>
  <c r="O38" i="1"/>
  <c r="BS37" i="1"/>
  <c r="AV51" i="1" s="1"/>
  <c r="BR37" i="1"/>
  <c r="BP37" i="1"/>
  <c r="BN37" i="1"/>
  <c r="AK51" i="1" s="1"/>
  <c r="BM37" i="1"/>
  <c r="K51" i="1" s="1"/>
  <c r="BH37" i="1"/>
  <c r="BF37" i="1"/>
  <c r="AF37" i="1"/>
  <c r="O37" i="1"/>
  <c r="BR36" i="1"/>
  <c r="BP36" i="1"/>
  <c r="AQ50" i="1" s="1"/>
  <c r="BN36" i="1"/>
  <c r="AK50" i="1" s="1"/>
  <c r="BM36" i="1"/>
  <c r="K50" i="1" s="1"/>
  <c r="BH36" i="1"/>
  <c r="BF36" i="1"/>
  <c r="AF36" i="1"/>
  <c r="O36" i="1"/>
  <c r="BR35" i="1"/>
  <c r="AT49" i="1" s="1"/>
  <c r="BP35" i="1"/>
  <c r="BS35" i="1" s="1"/>
  <c r="AV49" i="1" s="1"/>
  <c r="BN35" i="1"/>
  <c r="AK49" i="1" s="1"/>
  <c r="BM35" i="1"/>
  <c r="K49" i="1" s="1"/>
  <c r="BH35" i="1"/>
  <c r="BF35" i="1"/>
  <c r="AF35" i="1"/>
  <c r="O35" i="1"/>
  <c r="BR34" i="1"/>
  <c r="AT48" i="1" s="1"/>
  <c r="BP34" i="1"/>
  <c r="AQ48" i="1" s="1"/>
  <c r="BN34" i="1"/>
  <c r="AK48" i="1" s="1"/>
  <c r="BM34" i="1"/>
  <c r="K48" i="1" s="1"/>
  <c r="BH34" i="1"/>
  <c r="BF34" i="1"/>
  <c r="AF34" i="1"/>
  <c r="O34" i="1"/>
  <c r="BR33" i="1"/>
  <c r="AT47" i="1" s="1"/>
  <c r="BP33" i="1"/>
  <c r="AQ47" i="1" s="1"/>
  <c r="BN33" i="1"/>
  <c r="AK47" i="1" s="1"/>
  <c r="BM33" i="1"/>
  <c r="K47" i="1" s="1"/>
  <c r="BH33" i="1"/>
  <c r="BF33" i="1"/>
  <c r="AF33" i="1"/>
  <c r="O33" i="1"/>
  <c r="BR32" i="1"/>
  <c r="BS32" i="1" s="1"/>
  <c r="AV46" i="1" s="1"/>
  <c r="BP32" i="1"/>
  <c r="AQ46" i="1" s="1"/>
  <c r="BN32" i="1"/>
  <c r="AK46" i="1" s="1"/>
  <c r="BM32" i="1"/>
  <c r="K46" i="1" s="1"/>
  <c r="BH32" i="1"/>
  <c r="BF32" i="1"/>
  <c r="AF32" i="1"/>
  <c r="O32" i="1"/>
  <c r="BH31" i="1"/>
  <c r="BF31" i="1"/>
  <c r="AF31" i="1"/>
  <c r="O31" i="1"/>
  <c r="BH30" i="1"/>
  <c r="BF30" i="1"/>
  <c r="AF30" i="1"/>
  <c r="O30" i="1"/>
  <c r="BH29" i="1"/>
  <c r="BO34" i="1" s="1"/>
  <c r="AN48" i="1" s="1"/>
  <c r="BF29" i="1"/>
  <c r="AF29" i="1"/>
  <c r="O29" i="1"/>
  <c r="BH28" i="1"/>
  <c r="BO37" i="1" s="1"/>
  <c r="AN51" i="1" s="1"/>
  <c r="BF28" i="1"/>
  <c r="BO32" i="1" s="1"/>
  <c r="AN46" i="1" s="1"/>
  <c r="AF28" i="1"/>
  <c r="O28" i="1"/>
  <c r="BH27" i="1"/>
  <c r="BO35" i="1" s="1"/>
  <c r="AN49" i="1" s="1"/>
  <c r="BF27" i="1"/>
  <c r="AF27" i="1"/>
  <c r="O27" i="1"/>
  <c r="BH26" i="1"/>
  <c r="BO36" i="1" s="1"/>
  <c r="AN50" i="1" s="1"/>
  <c r="BF26" i="1"/>
  <c r="BO33" i="1" s="1"/>
  <c r="AN47" i="1" s="1"/>
  <c r="AF26" i="1"/>
  <c r="O26" i="1"/>
  <c r="J26" i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BS36" i="1" l="1"/>
  <c r="AV50" i="1" s="1"/>
  <c r="BS33" i="1"/>
  <c r="AV47" i="1" s="1"/>
  <c r="AT46" i="1"/>
  <c r="AT50" i="1"/>
  <c r="AQ49" i="1"/>
  <c r="BS34" i="1"/>
  <c r="AV48" i="1" s="1"/>
</calcChain>
</file>

<file path=xl/sharedStrings.xml><?xml version="1.0" encoding="utf-8"?>
<sst xmlns="http://schemas.openxmlformats.org/spreadsheetml/2006/main" count="108" uniqueCount="44">
  <si>
    <t>Am</t>
  </si>
  <si>
    <t>Samstag</t>
  </si>
  <si>
    <t>, den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</si>
  <si>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</si>
  <si>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</si>
  <si>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</si>
  <si>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</si>
  <si>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</si>
  <si>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</si>
  <si>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</si>
  <si>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</si>
  <si>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Mannschaften</t>
  </si>
  <si>
    <t>SR</t>
  </si>
  <si>
    <t>1.</t>
  </si>
  <si>
    <t>2.</t>
  </si>
  <si>
    <t>3.</t>
  </si>
  <si>
    <t>4.</t>
  </si>
  <si>
    <t>5.</t>
  </si>
  <si>
    <t>6.</t>
  </si>
  <si>
    <t>II. Spielplan</t>
  </si>
  <si>
    <t>Nr.</t>
  </si>
  <si>
    <t>Platz</t>
  </si>
  <si>
    <t>Beginn</t>
  </si>
  <si>
    <t>Spielpaarung</t>
  </si>
  <si>
    <t>Ergebnis</t>
  </si>
  <si>
    <t>Punkte</t>
  </si>
  <si>
    <t>-</t>
  </si>
  <si>
    <t>:</t>
  </si>
  <si>
    <t>III. Abschlußtabelle</t>
  </si>
  <si>
    <t>Sp.</t>
  </si>
  <si>
    <t>Pkt.</t>
  </si>
  <si>
    <t>Tore</t>
  </si>
  <si>
    <t>Diff.</t>
  </si>
  <si>
    <t>SV Vonderort 1949 e.V.</t>
  </si>
  <si>
    <t>Jugendturnier SV Vonderort 1949 e.V.</t>
  </si>
  <si>
    <t xml:space="preserve">Sporthalle Berufschule, Gladbecker Str. 81, 46236 Bottrop </t>
  </si>
  <si>
    <t xml:space="preserve">  Hallencup der Wienberglöwen</t>
  </si>
  <si>
    <t xml:space="preserve">Batenbrock Ruhrpott Kicker </t>
  </si>
  <si>
    <t>BV Osterfeld</t>
  </si>
  <si>
    <t>E- Jugend</t>
  </si>
  <si>
    <t>Siegerehrung gegen 18:15 Uhr</t>
  </si>
  <si>
    <t>SV Rhenania Bottrop E3</t>
  </si>
  <si>
    <t>SV Rhenania Bottrop E2</t>
  </si>
  <si>
    <t>Croatia Mülheim 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</si>
</sst>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29" x14ac:knownFonts="1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sz val="12"/>
      <color rgb="FF00B0F0"/>
      <name val="Arial"/>
      <family val="2"/>
    </font>
    <font>
      <b/>
      <sz val="10"/>
      <color rgb="FF00B0F0"/>
      <name val="Arial"/>
      <family val="2"/>
    </font>
    <font>
      <b/>
      <sz val="9"/>
      <color rgb="FF00B0F0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20"/>
      <name val="Arial"/>
      <family val="2"/>
    </font>
    <font>
      <b/>
      <sz val="14"/>
      <color rgb="FF00B0F0"/>
      <name val="Comic Sans MS"/>
      <family val="4"/>
    </font>
    <font>
      <b/>
      <sz val="14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0" fillId="0" borderId="27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readingOrder="2"/>
    </xf>
    <xf numFmtId="0" fontId="10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/>
    <xf numFmtId="0" fontId="17" fillId="0" borderId="0" xfId="0" applyFont="1" applyFill="1" applyBorder="1"/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/>
    <xf numFmtId="0" fontId="19" fillId="0" borderId="0" xfId="0" applyFont="1" applyFill="1"/>
    <xf numFmtId="0" fontId="19" fillId="0" borderId="0" xfId="0" applyFont="1" applyFill="1" applyBorder="1"/>
    <xf numFmtId="0" fontId="24" fillId="0" borderId="0" xfId="0" applyFont="1"/>
    <xf numFmtId="0" fontId="25" fillId="0" borderId="0" xfId="0" applyFont="1" applyFill="1" applyBorder="1"/>
    <xf numFmtId="0" fontId="25" fillId="0" borderId="0" xfId="0" applyFont="1" applyFill="1"/>
    <xf numFmtId="0" fontId="25" fillId="0" borderId="0" xfId="0" applyFont="1"/>
    <xf numFmtId="0" fontId="20" fillId="0" borderId="2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6" fillId="0" borderId="0" xfId="0" quotePrefix="1" applyFont="1" applyAlignment="1">
      <alignment horizontal="left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5" fontId="11" fillId="0" borderId="1" xfId="0" applyNumberFormat="1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20" fontId="10" fillId="0" borderId="24" xfId="0" applyNumberFormat="1" applyFont="1" applyFill="1" applyBorder="1" applyAlignment="1">
      <alignment horizontal="center" vertical="center"/>
    </xf>
    <xf numFmtId="20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left" vertical="center" shrinkToFit="1"/>
    </xf>
    <xf numFmtId="0" fontId="20" fillId="0" borderId="9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20" fontId="10" fillId="0" borderId="30" xfId="0" applyNumberFormat="1" applyFont="1" applyFill="1" applyBorder="1" applyAlignment="1">
      <alignment horizontal="center" vertical="center"/>
    </xf>
    <xf numFmtId="20" fontId="10" fillId="0" borderId="31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shrinkToFit="1"/>
    </xf>
    <xf numFmtId="0" fontId="10" fillId="0" borderId="32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left" vertical="center" shrinkToFit="1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0" fontId="10" fillId="0" borderId="8" xfId="0" applyNumberFormat="1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27" xfId="0" applyFont="1" applyFill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left" vertical="center" shrinkToFit="1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35" xfId="0" applyFont="1" applyFill="1" applyBorder="1" applyAlignment="1">
      <alignment horizontal="left" vertical="center" shrinkToFit="1"/>
    </xf>
    <xf numFmtId="0" fontId="20" fillId="0" borderId="1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 shrinkToFit="1"/>
    </xf>
    <xf numFmtId="164" fontId="0" fillId="0" borderId="24" xfId="0" applyNumberFormat="1" applyBorder="1" applyAlignment="1">
      <alignment horizontal="center" vertical="center" shrinkToFit="1"/>
    </xf>
    <xf numFmtId="164" fontId="0" fillId="0" borderId="36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 shrinkToFit="1"/>
    </xf>
    <xf numFmtId="164" fontId="0" fillId="0" borderId="8" xfId="0" applyNumberFormat="1" applyBorder="1" applyAlignment="1">
      <alignment horizontal="center" vertical="center" shrinkToFit="1"/>
    </xf>
    <xf numFmtId="164" fontId="0" fillId="0" borderId="37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 shrinkToFit="1"/>
    </xf>
    <xf numFmtId="164" fontId="0" fillId="0" borderId="30" xfId="0" applyNumberFormat="1" applyBorder="1" applyAlignment="1">
      <alignment horizontal="center" vertical="center" shrinkToFit="1"/>
    </xf>
    <xf numFmtId="164" fontId="0" fillId="0" borderId="40" xfId="0" applyNumberFormat="1" applyBorder="1" applyAlignment="1">
      <alignment horizontal="center" vertical="center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0</xdr:row>
      <xdr:rowOff>133350</xdr:rowOff>
    </xdr:from>
    <xdr:to>
      <xdr:col>47</xdr:col>
      <xdr:colOff>0</xdr:colOff>
      <xdr:row>5</xdr:row>
      <xdr:rowOff>76200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33350"/>
          <a:ext cx="11430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53"/>
  <sheetViews>
    <sheetView tabSelected="1" view="pageLayout" zoomScaleNormal="100" zoomScaleSheetLayoutView="100" workbookViewId="0">
      <selection activeCell="BB22" sqref="BB22"/>
    </sheetView>
  </sheetViews>
  <sheetFormatPr baseColWidth="10" defaultColWidth="1.7109375" defaultRowHeight="15" x14ac:dyDescent="0.25"/>
  <cols>
    <col min="1" max="55" width="1.7109375" customWidth="1"/>
    <col min="56" max="56" width="1.7109375" style="22" customWidth="1"/>
    <col min="57" max="57" width="1.7109375" style="24" customWidth="1"/>
    <col min="58" max="58" width="2.85546875" style="24" customWidth="1"/>
    <col min="59" max="59" width="2.140625" style="24" customWidth="1"/>
    <col min="60" max="60" width="2.85546875" style="24" customWidth="1"/>
    <col min="61" max="64" width="1.7109375" style="24" customWidth="1"/>
    <col min="65" max="65" width="21.28515625" style="24" customWidth="1"/>
    <col min="66" max="66" width="2.28515625" style="24" customWidth="1"/>
    <col min="67" max="67" width="3.140625" style="24" customWidth="1"/>
    <col min="68" max="68" width="2.7109375" style="24" bestFit="1" customWidth="1"/>
    <col min="69" max="69" width="2.28515625" style="24" customWidth="1"/>
    <col min="70" max="70" width="2.7109375" style="24" bestFit="1" customWidth="1"/>
    <col min="71" max="71" width="3.28515625" style="24" bestFit="1" customWidth="1"/>
    <col min="72" max="73" width="1.7109375" style="24" customWidth="1"/>
    <col min="74" max="80" width="1.7109375" style="25" customWidth="1"/>
    <col min="81" max="93" width="1.7109375" style="22" customWidth="1"/>
    <col min="94" max="96" width="1.7109375" style="26" customWidth="1"/>
    <col min="97" max="256" width="1.7109375" style="22"/>
    <col min="257" max="313" width="1.7109375" style="22" customWidth="1"/>
    <col min="314" max="314" width="2.85546875" style="22" customWidth="1"/>
    <col min="315" max="315" width="2.140625" style="22" customWidth="1"/>
    <col min="316" max="316" width="2.85546875" style="22" customWidth="1"/>
    <col min="317" max="320" width="1.7109375" style="22" customWidth="1"/>
    <col min="321" max="321" width="21.28515625" style="22" customWidth="1"/>
    <col min="322" max="322" width="2.28515625" style="22" customWidth="1"/>
    <col min="323" max="323" width="3.140625" style="22" customWidth="1"/>
    <col min="324" max="324" width="2.7109375" style="22" bestFit="1" customWidth="1"/>
    <col min="325" max="325" width="2.28515625" style="22" customWidth="1"/>
    <col min="326" max="326" width="2.7109375" style="22" bestFit="1" customWidth="1"/>
    <col min="327" max="327" width="3.28515625" style="22" bestFit="1" customWidth="1"/>
    <col min="328" max="352" width="1.7109375" style="22" customWidth="1"/>
    <col min="353" max="512" width="1.7109375" style="22"/>
    <col min="513" max="569" width="1.7109375" style="22" customWidth="1"/>
    <col min="570" max="570" width="2.85546875" style="22" customWidth="1"/>
    <col min="571" max="571" width="2.140625" style="22" customWidth="1"/>
    <col min="572" max="572" width="2.85546875" style="22" customWidth="1"/>
    <col min="573" max="576" width="1.7109375" style="22" customWidth="1"/>
    <col min="577" max="577" width="21.28515625" style="22" customWidth="1"/>
    <col min="578" max="578" width="2.28515625" style="22" customWidth="1"/>
    <col min="579" max="579" width="3.140625" style="22" customWidth="1"/>
    <col min="580" max="580" width="2.7109375" style="22" bestFit="1" customWidth="1"/>
    <col min="581" max="581" width="2.28515625" style="22" customWidth="1"/>
    <col min="582" max="582" width="2.7109375" style="22" bestFit="1" customWidth="1"/>
    <col min="583" max="583" width="3.28515625" style="22" bestFit="1" customWidth="1"/>
    <col min="584" max="608" width="1.7109375" style="22" customWidth="1"/>
    <col min="609" max="768" width="1.7109375" style="22"/>
    <col min="769" max="825" width="1.7109375" style="22" customWidth="1"/>
    <col min="826" max="826" width="2.85546875" style="22" customWidth="1"/>
    <col min="827" max="827" width="2.140625" style="22" customWidth="1"/>
    <col min="828" max="828" width="2.85546875" style="22" customWidth="1"/>
    <col min="829" max="832" width="1.7109375" style="22" customWidth="1"/>
    <col min="833" max="833" width="21.28515625" style="22" customWidth="1"/>
    <col min="834" max="834" width="2.28515625" style="22" customWidth="1"/>
    <col min="835" max="835" width="3.140625" style="22" customWidth="1"/>
    <col min="836" max="836" width="2.7109375" style="22" bestFit="1" customWidth="1"/>
    <col min="837" max="837" width="2.28515625" style="22" customWidth="1"/>
    <col min="838" max="838" width="2.7109375" style="22" bestFit="1" customWidth="1"/>
    <col min="839" max="839" width="3.28515625" style="22" bestFit="1" customWidth="1"/>
    <col min="840" max="864" width="1.7109375" style="22" customWidth="1"/>
    <col min="865" max="1024" width="1.7109375" style="22"/>
    <col min="1025" max="1081" width="1.7109375" style="22" customWidth="1"/>
    <col min="1082" max="1082" width="2.85546875" style="22" customWidth="1"/>
    <col min="1083" max="1083" width="2.140625" style="22" customWidth="1"/>
    <col min="1084" max="1084" width="2.85546875" style="22" customWidth="1"/>
    <col min="1085" max="1088" width="1.7109375" style="22" customWidth="1"/>
    <col min="1089" max="1089" width="21.28515625" style="22" customWidth="1"/>
    <col min="1090" max="1090" width="2.28515625" style="22" customWidth="1"/>
    <col min="1091" max="1091" width="3.140625" style="22" customWidth="1"/>
    <col min="1092" max="1092" width="2.7109375" style="22" bestFit="1" customWidth="1"/>
    <col min="1093" max="1093" width="2.28515625" style="22" customWidth="1"/>
    <col min="1094" max="1094" width="2.7109375" style="22" bestFit="1" customWidth="1"/>
    <col min="1095" max="1095" width="3.28515625" style="22" bestFit="1" customWidth="1"/>
    <col min="1096" max="1120" width="1.7109375" style="22" customWidth="1"/>
    <col min="1121" max="1280" width="1.7109375" style="22"/>
    <col min="1281" max="1337" width="1.7109375" style="22" customWidth="1"/>
    <col min="1338" max="1338" width="2.85546875" style="22" customWidth="1"/>
    <col min="1339" max="1339" width="2.140625" style="22" customWidth="1"/>
    <col min="1340" max="1340" width="2.85546875" style="22" customWidth="1"/>
    <col min="1341" max="1344" width="1.7109375" style="22" customWidth="1"/>
    <col min="1345" max="1345" width="21.28515625" style="22" customWidth="1"/>
    <col min="1346" max="1346" width="2.28515625" style="22" customWidth="1"/>
    <col min="1347" max="1347" width="3.140625" style="22" customWidth="1"/>
    <col min="1348" max="1348" width="2.7109375" style="22" bestFit="1" customWidth="1"/>
    <col min="1349" max="1349" width="2.28515625" style="22" customWidth="1"/>
    <col min="1350" max="1350" width="2.7109375" style="22" bestFit="1" customWidth="1"/>
    <col min="1351" max="1351" width="3.28515625" style="22" bestFit="1" customWidth="1"/>
    <col min="1352" max="1376" width="1.7109375" style="22" customWidth="1"/>
    <col min="1377" max="1536" width="1.7109375" style="22"/>
    <col min="1537" max="1593" width="1.7109375" style="22" customWidth="1"/>
    <col min="1594" max="1594" width="2.85546875" style="22" customWidth="1"/>
    <col min="1595" max="1595" width="2.140625" style="22" customWidth="1"/>
    <col min="1596" max="1596" width="2.85546875" style="22" customWidth="1"/>
    <col min="1597" max="1600" width="1.7109375" style="22" customWidth="1"/>
    <col min="1601" max="1601" width="21.28515625" style="22" customWidth="1"/>
    <col min="1602" max="1602" width="2.28515625" style="22" customWidth="1"/>
    <col min="1603" max="1603" width="3.140625" style="22" customWidth="1"/>
    <col min="1604" max="1604" width="2.7109375" style="22" bestFit="1" customWidth="1"/>
    <col min="1605" max="1605" width="2.28515625" style="22" customWidth="1"/>
    <col min="1606" max="1606" width="2.7109375" style="22" bestFit="1" customWidth="1"/>
    <col min="1607" max="1607" width="3.28515625" style="22" bestFit="1" customWidth="1"/>
    <col min="1608" max="1632" width="1.7109375" style="22" customWidth="1"/>
    <col min="1633" max="1792" width="1.7109375" style="22"/>
    <col min="1793" max="1849" width="1.7109375" style="22" customWidth="1"/>
    <col min="1850" max="1850" width="2.85546875" style="22" customWidth="1"/>
    <col min="1851" max="1851" width="2.140625" style="22" customWidth="1"/>
    <col min="1852" max="1852" width="2.85546875" style="22" customWidth="1"/>
    <col min="1853" max="1856" width="1.7109375" style="22" customWidth="1"/>
    <col min="1857" max="1857" width="21.28515625" style="22" customWidth="1"/>
    <col min="1858" max="1858" width="2.28515625" style="22" customWidth="1"/>
    <col min="1859" max="1859" width="3.140625" style="22" customWidth="1"/>
    <col min="1860" max="1860" width="2.7109375" style="22" bestFit="1" customWidth="1"/>
    <col min="1861" max="1861" width="2.28515625" style="22" customWidth="1"/>
    <col min="1862" max="1862" width="2.7109375" style="22" bestFit="1" customWidth="1"/>
    <col min="1863" max="1863" width="3.28515625" style="22" bestFit="1" customWidth="1"/>
    <col min="1864" max="1888" width="1.7109375" style="22" customWidth="1"/>
    <col min="1889" max="2048" width="1.7109375" style="22"/>
    <col min="2049" max="2105" width="1.7109375" style="22" customWidth="1"/>
    <col min="2106" max="2106" width="2.85546875" style="22" customWidth="1"/>
    <col min="2107" max="2107" width="2.140625" style="22" customWidth="1"/>
    <col min="2108" max="2108" width="2.85546875" style="22" customWidth="1"/>
    <col min="2109" max="2112" width="1.7109375" style="22" customWidth="1"/>
    <col min="2113" max="2113" width="21.28515625" style="22" customWidth="1"/>
    <col min="2114" max="2114" width="2.28515625" style="22" customWidth="1"/>
    <col min="2115" max="2115" width="3.140625" style="22" customWidth="1"/>
    <col min="2116" max="2116" width="2.7109375" style="22" bestFit="1" customWidth="1"/>
    <col min="2117" max="2117" width="2.28515625" style="22" customWidth="1"/>
    <col min="2118" max="2118" width="2.7109375" style="22" bestFit="1" customWidth="1"/>
    <col min="2119" max="2119" width="3.28515625" style="22" bestFit="1" customWidth="1"/>
    <col min="2120" max="2144" width="1.7109375" style="22" customWidth="1"/>
    <col min="2145" max="2304" width="1.7109375" style="22"/>
    <col min="2305" max="2361" width="1.7109375" style="22" customWidth="1"/>
    <col min="2362" max="2362" width="2.85546875" style="22" customWidth="1"/>
    <col min="2363" max="2363" width="2.140625" style="22" customWidth="1"/>
    <col min="2364" max="2364" width="2.85546875" style="22" customWidth="1"/>
    <col min="2365" max="2368" width="1.7109375" style="22" customWidth="1"/>
    <col min="2369" max="2369" width="21.28515625" style="22" customWidth="1"/>
    <col min="2370" max="2370" width="2.28515625" style="22" customWidth="1"/>
    <col min="2371" max="2371" width="3.140625" style="22" customWidth="1"/>
    <col min="2372" max="2372" width="2.7109375" style="22" bestFit="1" customWidth="1"/>
    <col min="2373" max="2373" width="2.28515625" style="22" customWidth="1"/>
    <col min="2374" max="2374" width="2.7109375" style="22" bestFit="1" customWidth="1"/>
    <col min="2375" max="2375" width="3.28515625" style="22" bestFit="1" customWidth="1"/>
    <col min="2376" max="2400" width="1.7109375" style="22" customWidth="1"/>
    <col min="2401" max="2560" width="1.7109375" style="22"/>
    <col min="2561" max="2617" width="1.7109375" style="22" customWidth="1"/>
    <col min="2618" max="2618" width="2.85546875" style="22" customWidth="1"/>
    <col min="2619" max="2619" width="2.140625" style="22" customWidth="1"/>
    <col min="2620" max="2620" width="2.85546875" style="22" customWidth="1"/>
    <col min="2621" max="2624" width="1.7109375" style="22" customWidth="1"/>
    <col min="2625" max="2625" width="21.28515625" style="22" customWidth="1"/>
    <col min="2626" max="2626" width="2.28515625" style="22" customWidth="1"/>
    <col min="2627" max="2627" width="3.140625" style="22" customWidth="1"/>
    <col min="2628" max="2628" width="2.7109375" style="22" bestFit="1" customWidth="1"/>
    <col min="2629" max="2629" width="2.28515625" style="22" customWidth="1"/>
    <col min="2630" max="2630" width="2.7109375" style="22" bestFit="1" customWidth="1"/>
    <col min="2631" max="2631" width="3.28515625" style="22" bestFit="1" customWidth="1"/>
    <col min="2632" max="2656" width="1.7109375" style="22" customWidth="1"/>
    <col min="2657" max="2816" width="1.7109375" style="22"/>
    <col min="2817" max="2873" width="1.7109375" style="22" customWidth="1"/>
    <col min="2874" max="2874" width="2.85546875" style="22" customWidth="1"/>
    <col min="2875" max="2875" width="2.140625" style="22" customWidth="1"/>
    <col min="2876" max="2876" width="2.85546875" style="22" customWidth="1"/>
    <col min="2877" max="2880" width="1.7109375" style="22" customWidth="1"/>
    <col min="2881" max="2881" width="21.28515625" style="22" customWidth="1"/>
    <col min="2882" max="2882" width="2.28515625" style="22" customWidth="1"/>
    <col min="2883" max="2883" width="3.140625" style="22" customWidth="1"/>
    <col min="2884" max="2884" width="2.7109375" style="22" bestFit="1" customWidth="1"/>
    <col min="2885" max="2885" width="2.28515625" style="22" customWidth="1"/>
    <col min="2886" max="2886" width="2.7109375" style="22" bestFit="1" customWidth="1"/>
    <col min="2887" max="2887" width="3.28515625" style="22" bestFit="1" customWidth="1"/>
    <col min="2888" max="2912" width="1.7109375" style="22" customWidth="1"/>
    <col min="2913" max="3072" width="1.7109375" style="22"/>
    <col min="3073" max="3129" width="1.7109375" style="22" customWidth="1"/>
    <col min="3130" max="3130" width="2.85546875" style="22" customWidth="1"/>
    <col min="3131" max="3131" width="2.140625" style="22" customWidth="1"/>
    <col min="3132" max="3132" width="2.85546875" style="22" customWidth="1"/>
    <col min="3133" max="3136" width="1.7109375" style="22" customWidth="1"/>
    <col min="3137" max="3137" width="21.28515625" style="22" customWidth="1"/>
    <col min="3138" max="3138" width="2.28515625" style="22" customWidth="1"/>
    <col min="3139" max="3139" width="3.140625" style="22" customWidth="1"/>
    <col min="3140" max="3140" width="2.7109375" style="22" bestFit="1" customWidth="1"/>
    <col min="3141" max="3141" width="2.28515625" style="22" customWidth="1"/>
    <col min="3142" max="3142" width="2.7109375" style="22" bestFit="1" customWidth="1"/>
    <col min="3143" max="3143" width="3.28515625" style="22" bestFit="1" customWidth="1"/>
    <col min="3144" max="3168" width="1.7109375" style="22" customWidth="1"/>
    <col min="3169" max="3328" width="1.7109375" style="22"/>
    <col min="3329" max="3385" width="1.7109375" style="22" customWidth="1"/>
    <col min="3386" max="3386" width="2.85546875" style="22" customWidth="1"/>
    <col min="3387" max="3387" width="2.140625" style="22" customWidth="1"/>
    <col min="3388" max="3388" width="2.85546875" style="22" customWidth="1"/>
    <col min="3389" max="3392" width="1.7109375" style="22" customWidth="1"/>
    <col min="3393" max="3393" width="21.28515625" style="22" customWidth="1"/>
    <col min="3394" max="3394" width="2.28515625" style="22" customWidth="1"/>
    <col min="3395" max="3395" width="3.140625" style="22" customWidth="1"/>
    <col min="3396" max="3396" width="2.7109375" style="22" bestFit="1" customWidth="1"/>
    <col min="3397" max="3397" width="2.28515625" style="22" customWidth="1"/>
    <col min="3398" max="3398" width="2.7109375" style="22" bestFit="1" customWidth="1"/>
    <col min="3399" max="3399" width="3.28515625" style="22" bestFit="1" customWidth="1"/>
    <col min="3400" max="3424" width="1.7109375" style="22" customWidth="1"/>
    <col min="3425" max="3584" width="1.7109375" style="22"/>
    <col min="3585" max="3641" width="1.7109375" style="22" customWidth="1"/>
    <col min="3642" max="3642" width="2.85546875" style="22" customWidth="1"/>
    <col min="3643" max="3643" width="2.140625" style="22" customWidth="1"/>
    <col min="3644" max="3644" width="2.85546875" style="22" customWidth="1"/>
    <col min="3645" max="3648" width="1.7109375" style="22" customWidth="1"/>
    <col min="3649" max="3649" width="21.28515625" style="22" customWidth="1"/>
    <col min="3650" max="3650" width="2.28515625" style="22" customWidth="1"/>
    <col min="3651" max="3651" width="3.140625" style="22" customWidth="1"/>
    <col min="3652" max="3652" width="2.7109375" style="22" bestFit="1" customWidth="1"/>
    <col min="3653" max="3653" width="2.28515625" style="22" customWidth="1"/>
    <col min="3654" max="3654" width="2.7109375" style="22" bestFit="1" customWidth="1"/>
    <col min="3655" max="3655" width="3.28515625" style="22" bestFit="1" customWidth="1"/>
    <col min="3656" max="3680" width="1.7109375" style="22" customWidth="1"/>
    <col min="3681" max="3840" width="1.7109375" style="22"/>
    <col min="3841" max="3897" width="1.7109375" style="22" customWidth="1"/>
    <col min="3898" max="3898" width="2.85546875" style="22" customWidth="1"/>
    <col min="3899" max="3899" width="2.140625" style="22" customWidth="1"/>
    <col min="3900" max="3900" width="2.85546875" style="22" customWidth="1"/>
    <col min="3901" max="3904" width="1.7109375" style="22" customWidth="1"/>
    <col min="3905" max="3905" width="21.28515625" style="22" customWidth="1"/>
    <col min="3906" max="3906" width="2.28515625" style="22" customWidth="1"/>
    <col min="3907" max="3907" width="3.140625" style="22" customWidth="1"/>
    <col min="3908" max="3908" width="2.7109375" style="22" bestFit="1" customWidth="1"/>
    <col min="3909" max="3909" width="2.28515625" style="22" customWidth="1"/>
    <col min="3910" max="3910" width="2.7109375" style="22" bestFit="1" customWidth="1"/>
    <col min="3911" max="3911" width="3.28515625" style="22" bestFit="1" customWidth="1"/>
    <col min="3912" max="3936" width="1.7109375" style="22" customWidth="1"/>
    <col min="3937" max="4096" width="1.7109375" style="22"/>
    <col min="4097" max="4153" width="1.7109375" style="22" customWidth="1"/>
    <col min="4154" max="4154" width="2.85546875" style="22" customWidth="1"/>
    <col min="4155" max="4155" width="2.140625" style="22" customWidth="1"/>
    <col min="4156" max="4156" width="2.85546875" style="22" customWidth="1"/>
    <col min="4157" max="4160" width="1.7109375" style="22" customWidth="1"/>
    <col min="4161" max="4161" width="21.28515625" style="22" customWidth="1"/>
    <col min="4162" max="4162" width="2.28515625" style="22" customWidth="1"/>
    <col min="4163" max="4163" width="3.140625" style="22" customWidth="1"/>
    <col min="4164" max="4164" width="2.7109375" style="22" bestFit="1" customWidth="1"/>
    <col min="4165" max="4165" width="2.28515625" style="22" customWidth="1"/>
    <col min="4166" max="4166" width="2.7109375" style="22" bestFit="1" customWidth="1"/>
    <col min="4167" max="4167" width="3.28515625" style="22" bestFit="1" customWidth="1"/>
    <col min="4168" max="4192" width="1.7109375" style="22" customWidth="1"/>
    <col min="4193" max="4352" width="1.7109375" style="22"/>
    <col min="4353" max="4409" width="1.7109375" style="22" customWidth="1"/>
    <col min="4410" max="4410" width="2.85546875" style="22" customWidth="1"/>
    <col min="4411" max="4411" width="2.140625" style="22" customWidth="1"/>
    <col min="4412" max="4412" width="2.85546875" style="22" customWidth="1"/>
    <col min="4413" max="4416" width="1.7109375" style="22" customWidth="1"/>
    <col min="4417" max="4417" width="21.28515625" style="22" customWidth="1"/>
    <col min="4418" max="4418" width="2.28515625" style="22" customWidth="1"/>
    <col min="4419" max="4419" width="3.140625" style="22" customWidth="1"/>
    <col min="4420" max="4420" width="2.7109375" style="22" bestFit="1" customWidth="1"/>
    <col min="4421" max="4421" width="2.28515625" style="22" customWidth="1"/>
    <col min="4422" max="4422" width="2.7109375" style="22" bestFit="1" customWidth="1"/>
    <col min="4423" max="4423" width="3.28515625" style="22" bestFit="1" customWidth="1"/>
    <col min="4424" max="4448" width="1.7109375" style="22" customWidth="1"/>
    <col min="4449" max="4608" width="1.7109375" style="22"/>
    <col min="4609" max="4665" width="1.7109375" style="22" customWidth="1"/>
    <col min="4666" max="4666" width="2.85546875" style="22" customWidth="1"/>
    <col min="4667" max="4667" width="2.140625" style="22" customWidth="1"/>
    <col min="4668" max="4668" width="2.85546875" style="22" customWidth="1"/>
    <col min="4669" max="4672" width="1.7109375" style="22" customWidth="1"/>
    <col min="4673" max="4673" width="21.28515625" style="22" customWidth="1"/>
    <col min="4674" max="4674" width="2.28515625" style="22" customWidth="1"/>
    <col min="4675" max="4675" width="3.140625" style="22" customWidth="1"/>
    <col min="4676" max="4676" width="2.7109375" style="22" bestFit="1" customWidth="1"/>
    <col min="4677" max="4677" width="2.28515625" style="22" customWidth="1"/>
    <col min="4678" max="4678" width="2.7109375" style="22" bestFit="1" customWidth="1"/>
    <col min="4679" max="4679" width="3.28515625" style="22" bestFit="1" customWidth="1"/>
    <col min="4680" max="4704" width="1.7109375" style="22" customWidth="1"/>
    <col min="4705" max="4864" width="1.7109375" style="22"/>
    <col min="4865" max="4921" width="1.7109375" style="22" customWidth="1"/>
    <col min="4922" max="4922" width="2.85546875" style="22" customWidth="1"/>
    <col min="4923" max="4923" width="2.140625" style="22" customWidth="1"/>
    <col min="4924" max="4924" width="2.85546875" style="22" customWidth="1"/>
    <col min="4925" max="4928" width="1.7109375" style="22" customWidth="1"/>
    <col min="4929" max="4929" width="21.28515625" style="22" customWidth="1"/>
    <col min="4930" max="4930" width="2.28515625" style="22" customWidth="1"/>
    <col min="4931" max="4931" width="3.140625" style="22" customWidth="1"/>
    <col min="4932" max="4932" width="2.7109375" style="22" bestFit="1" customWidth="1"/>
    <col min="4933" max="4933" width="2.28515625" style="22" customWidth="1"/>
    <col min="4934" max="4934" width="2.7109375" style="22" bestFit="1" customWidth="1"/>
    <col min="4935" max="4935" width="3.28515625" style="22" bestFit="1" customWidth="1"/>
    <col min="4936" max="4960" width="1.7109375" style="22" customWidth="1"/>
    <col min="4961" max="5120" width="1.7109375" style="22"/>
    <col min="5121" max="5177" width="1.7109375" style="22" customWidth="1"/>
    <col min="5178" max="5178" width="2.85546875" style="22" customWidth="1"/>
    <col min="5179" max="5179" width="2.140625" style="22" customWidth="1"/>
    <col min="5180" max="5180" width="2.85546875" style="22" customWidth="1"/>
    <col min="5181" max="5184" width="1.7109375" style="22" customWidth="1"/>
    <col min="5185" max="5185" width="21.28515625" style="22" customWidth="1"/>
    <col min="5186" max="5186" width="2.28515625" style="22" customWidth="1"/>
    <col min="5187" max="5187" width="3.140625" style="22" customWidth="1"/>
    <col min="5188" max="5188" width="2.7109375" style="22" bestFit="1" customWidth="1"/>
    <col min="5189" max="5189" width="2.28515625" style="22" customWidth="1"/>
    <col min="5190" max="5190" width="2.7109375" style="22" bestFit="1" customWidth="1"/>
    <col min="5191" max="5191" width="3.28515625" style="22" bestFit="1" customWidth="1"/>
    <col min="5192" max="5216" width="1.7109375" style="22" customWidth="1"/>
    <col min="5217" max="5376" width="1.7109375" style="22"/>
    <col min="5377" max="5433" width="1.7109375" style="22" customWidth="1"/>
    <col min="5434" max="5434" width="2.85546875" style="22" customWidth="1"/>
    <col min="5435" max="5435" width="2.140625" style="22" customWidth="1"/>
    <col min="5436" max="5436" width="2.85546875" style="22" customWidth="1"/>
    <col min="5437" max="5440" width="1.7109375" style="22" customWidth="1"/>
    <col min="5441" max="5441" width="21.28515625" style="22" customWidth="1"/>
    <col min="5442" max="5442" width="2.28515625" style="22" customWidth="1"/>
    <col min="5443" max="5443" width="3.140625" style="22" customWidth="1"/>
    <col min="5444" max="5444" width="2.7109375" style="22" bestFit="1" customWidth="1"/>
    <col min="5445" max="5445" width="2.28515625" style="22" customWidth="1"/>
    <col min="5446" max="5446" width="2.7109375" style="22" bestFit="1" customWidth="1"/>
    <col min="5447" max="5447" width="3.28515625" style="22" bestFit="1" customWidth="1"/>
    <col min="5448" max="5472" width="1.7109375" style="22" customWidth="1"/>
    <col min="5473" max="5632" width="1.7109375" style="22"/>
    <col min="5633" max="5689" width="1.7109375" style="22" customWidth="1"/>
    <col min="5690" max="5690" width="2.85546875" style="22" customWidth="1"/>
    <col min="5691" max="5691" width="2.140625" style="22" customWidth="1"/>
    <col min="5692" max="5692" width="2.85546875" style="22" customWidth="1"/>
    <col min="5693" max="5696" width="1.7109375" style="22" customWidth="1"/>
    <col min="5697" max="5697" width="21.28515625" style="22" customWidth="1"/>
    <col min="5698" max="5698" width="2.28515625" style="22" customWidth="1"/>
    <col min="5699" max="5699" width="3.140625" style="22" customWidth="1"/>
    <col min="5700" max="5700" width="2.7109375" style="22" bestFit="1" customWidth="1"/>
    <col min="5701" max="5701" width="2.28515625" style="22" customWidth="1"/>
    <col min="5702" max="5702" width="2.7109375" style="22" bestFit="1" customWidth="1"/>
    <col min="5703" max="5703" width="3.28515625" style="22" bestFit="1" customWidth="1"/>
    <col min="5704" max="5728" width="1.7109375" style="22" customWidth="1"/>
    <col min="5729" max="5888" width="1.7109375" style="22"/>
    <col min="5889" max="5945" width="1.7109375" style="22" customWidth="1"/>
    <col min="5946" max="5946" width="2.85546875" style="22" customWidth="1"/>
    <col min="5947" max="5947" width="2.140625" style="22" customWidth="1"/>
    <col min="5948" max="5948" width="2.85546875" style="22" customWidth="1"/>
    <col min="5949" max="5952" width="1.7109375" style="22" customWidth="1"/>
    <col min="5953" max="5953" width="21.28515625" style="22" customWidth="1"/>
    <col min="5954" max="5954" width="2.28515625" style="22" customWidth="1"/>
    <col min="5955" max="5955" width="3.140625" style="22" customWidth="1"/>
    <col min="5956" max="5956" width="2.7109375" style="22" bestFit="1" customWidth="1"/>
    <col min="5957" max="5957" width="2.28515625" style="22" customWidth="1"/>
    <col min="5958" max="5958" width="2.7109375" style="22" bestFit="1" customWidth="1"/>
    <col min="5959" max="5959" width="3.28515625" style="22" bestFit="1" customWidth="1"/>
    <col min="5960" max="5984" width="1.7109375" style="22" customWidth="1"/>
    <col min="5985" max="6144" width="1.7109375" style="22"/>
    <col min="6145" max="6201" width="1.7109375" style="22" customWidth="1"/>
    <col min="6202" max="6202" width="2.85546875" style="22" customWidth="1"/>
    <col min="6203" max="6203" width="2.140625" style="22" customWidth="1"/>
    <col min="6204" max="6204" width="2.85546875" style="22" customWidth="1"/>
    <col min="6205" max="6208" width="1.7109375" style="22" customWidth="1"/>
    <col min="6209" max="6209" width="21.28515625" style="22" customWidth="1"/>
    <col min="6210" max="6210" width="2.28515625" style="22" customWidth="1"/>
    <col min="6211" max="6211" width="3.140625" style="22" customWidth="1"/>
    <col min="6212" max="6212" width="2.7109375" style="22" bestFit="1" customWidth="1"/>
    <col min="6213" max="6213" width="2.28515625" style="22" customWidth="1"/>
    <col min="6214" max="6214" width="2.7109375" style="22" bestFit="1" customWidth="1"/>
    <col min="6215" max="6215" width="3.28515625" style="22" bestFit="1" customWidth="1"/>
    <col min="6216" max="6240" width="1.7109375" style="22" customWidth="1"/>
    <col min="6241" max="6400" width="1.7109375" style="22"/>
    <col min="6401" max="6457" width="1.7109375" style="22" customWidth="1"/>
    <col min="6458" max="6458" width="2.85546875" style="22" customWidth="1"/>
    <col min="6459" max="6459" width="2.140625" style="22" customWidth="1"/>
    <col min="6460" max="6460" width="2.85546875" style="22" customWidth="1"/>
    <col min="6461" max="6464" width="1.7109375" style="22" customWidth="1"/>
    <col min="6465" max="6465" width="21.28515625" style="22" customWidth="1"/>
    <col min="6466" max="6466" width="2.28515625" style="22" customWidth="1"/>
    <col min="6467" max="6467" width="3.140625" style="22" customWidth="1"/>
    <col min="6468" max="6468" width="2.7109375" style="22" bestFit="1" customWidth="1"/>
    <col min="6469" max="6469" width="2.28515625" style="22" customWidth="1"/>
    <col min="6470" max="6470" width="2.7109375" style="22" bestFit="1" customWidth="1"/>
    <col min="6471" max="6471" width="3.28515625" style="22" bestFit="1" customWidth="1"/>
    <col min="6472" max="6496" width="1.7109375" style="22" customWidth="1"/>
    <col min="6497" max="6656" width="1.7109375" style="22"/>
    <col min="6657" max="6713" width="1.7109375" style="22" customWidth="1"/>
    <col min="6714" max="6714" width="2.85546875" style="22" customWidth="1"/>
    <col min="6715" max="6715" width="2.140625" style="22" customWidth="1"/>
    <col min="6716" max="6716" width="2.85546875" style="22" customWidth="1"/>
    <col min="6717" max="6720" width="1.7109375" style="22" customWidth="1"/>
    <col min="6721" max="6721" width="21.28515625" style="22" customWidth="1"/>
    <col min="6722" max="6722" width="2.28515625" style="22" customWidth="1"/>
    <col min="6723" max="6723" width="3.140625" style="22" customWidth="1"/>
    <col min="6724" max="6724" width="2.7109375" style="22" bestFit="1" customWidth="1"/>
    <col min="6725" max="6725" width="2.28515625" style="22" customWidth="1"/>
    <col min="6726" max="6726" width="2.7109375" style="22" bestFit="1" customWidth="1"/>
    <col min="6727" max="6727" width="3.28515625" style="22" bestFit="1" customWidth="1"/>
    <col min="6728" max="6752" width="1.7109375" style="22" customWidth="1"/>
    <col min="6753" max="6912" width="1.7109375" style="22"/>
    <col min="6913" max="6969" width="1.7109375" style="22" customWidth="1"/>
    <col min="6970" max="6970" width="2.85546875" style="22" customWidth="1"/>
    <col min="6971" max="6971" width="2.140625" style="22" customWidth="1"/>
    <col min="6972" max="6972" width="2.85546875" style="22" customWidth="1"/>
    <col min="6973" max="6976" width="1.7109375" style="22" customWidth="1"/>
    <col min="6977" max="6977" width="21.28515625" style="22" customWidth="1"/>
    <col min="6978" max="6978" width="2.28515625" style="22" customWidth="1"/>
    <col min="6979" max="6979" width="3.140625" style="22" customWidth="1"/>
    <col min="6980" max="6980" width="2.7109375" style="22" bestFit="1" customWidth="1"/>
    <col min="6981" max="6981" width="2.28515625" style="22" customWidth="1"/>
    <col min="6982" max="6982" width="2.7109375" style="22" bestFit="1" customWidth="1"/>
    <col min="6983" max="6983" width="3.28515625" style="22" bestFit="1" customWidth="1"/>
    <col min="6984" max="7008" width="1.7109375" style="22" customWidth="1"/>
    <col min="7009" max="7168" width="1.7109375" style="22"/>
    <col min="7169" max="7225" width="1.7109375" style="22" customWidth="1"/>
    <col min="7226" max="7226" width="2.85546875" style="22" customWidth="1"/>
    <col min="7227" max="7227" width="2.140625" style="22" customWidth="1"/>
    <col min="7228" max="7228" width="2.85546875" style="22" customWidth="1"/>
    <col min="7229" max="7232" width="1.7109375" style="22" customWidth="1"/>
    <col min="7233" max="7233" width="21.28515625" style="22" customWidth="1"/>
    <col min="7234" max="7234" width="2.28515625" style="22" customWidth="1"/>
    <col min="7235" max="7235" width="3.140625" style="22" customWidth="1"/>
    <col min="7236" max="7236" width="2.7109375" style="22" bestFit="1" customWidth="1"/>
    <col min="7237" max="7237" width="2.28515625" style="22" customWidth="1"/>
    <col min="7238" max="7238" width="2.7109375" style="22" bestFit="1" customWidth="1"/>
    <col min="7239" max="7239" width="3.28515625" style="22" bestFit="1" customWidth="1"/>
    <col min="7240" max="7264" width="1.7109375" style="22" customWidth="1"/>
    <col min="7265" max="7424" width="1.7109375" style="22"/>
    <col min="7425" max="7481" width="1.7109375" style="22" customWidth="1"/>
    <col min="7482" max="7482" width="2.85546875" style="22" customWidth="1"/>
    <col min="7483" max="7483" width="2.140625" style="22" customWidth="1"/>
    <col min="7484" max="7484" width="2.85546875" style="22" customWidth="1"/>
    <col min="7485" max="7488" width="1.7109375" style="22" customWidth="1"/>
    <col min="7489" max="7489" width="21.28515625" style="22" customWidth="1"/>
    <col min="7490" max="7490" width="2.28515625" style="22" customWidth="1"/>
    <col min="7491" max="7491" width="3.140625" style="22" customWidth="1"/>
    <col min="7492" max="7492" width="2.7109375" style="22" bestFit="1" customWidth="1"/>
    <col min="7493" max="7493" width="2.28515625" style="22" customWidth="1"/>
    <col min="7494" max="7494" width="2.7109375" style="22" bestFit="1" customWidth="1"/>
    <col min="7495" max="7495" width="3.28515625" style="22" bestFit="1" customWidth="1"/>
    <col min="7496" max="7520" width="1.7109375" style="22" customWidth="1"/>
    <col min="7521" max="7680" width="1.7109375" style="22"/>
    <col min="7681" max="7737" width="1.7109375" style="22" customWidth="1"/>
    <col min="7738" max="7738" width="2.85546875" style="22" customWidth="1"/>
    <col min="7739" max="7739" width="2.140625" style="22" customWidth="1"/>
    <col min="7740" max="7740" width="2.85546875" style="22" customWidth="1"/>
    <col min="7741" max="7744" width="1.7109375" style="22" customWidth="1"/>
    <col min="7745" max="7745" width="21.28515625" style="22" customWidth="1"/>
    <col min="7746" max="7746" width="2.28515625" style="22" customWidth="1"/>
    <col min="7747" max="7747" width="3.140625" style="22" customWidth="1"/>
    <col min="7748" max="7748" width="2.7109375" style="22" bestFit="1" customWidth="1"/>
    <col min="7749" max="7749" width="2.28515625" style="22" customWidth="1"/>
    <col min="7750" max="7750" width="2.7109375" style="22" bestFit="1" customWidth="1"/>
    <col min="7751" max="7751" width="3.28515625" style="22" bestFit="1" customWidth="1"/>
    <col min="7752" max="7776" width="1.7109375" style="22" customWidth="1"/>
    <col min="7777" max="7936" width="1.7109375" style="22"/>
    <col min="7937" max="7993" width="1.7109375" style="22" customWidth="1"/>
    <col min="7994" max="7994" width="2.85546875" style="22" customWidth="1"/>
    <col min="7995" max="7995" width="2.140625" style="22" customWidth="1"/>
    <col min="7996" max="7996" width="2.85546875" style="22" customWidth="1"/>
    <col min="7997" max="8000" width="1.7109375" style="22" customWidth="1"/>
    <col min="8001" max="8001" width="21.28515625" style="22" customWidth="1"/>
    <col min="8002" max="8002" width="2.28515625" style="22" customWidth="1"/>
    <col min="8003" max="8003" width="3.140625" style="22" customWidth="1"/>
    <col min="8004" max="8004" width="2.7109375" style="22" bestFit="1" customWidth="1"/>
    <col min="8005" max="8005" width="2.28515625" style="22" customWidth="1"/>
    <col min="8006" max="8006" width="2.7109375" style="22" bestFit="1" customWidth="1"/>
    <col min="8007" max="8007" width="3.28515625" style="22" bestFit="1" customWidth="1"/>
    <col min="8008" max="8032" width="1.7109375" style="22" customWidth="1"/>
    <col min="8033" max="8192" width="1.7109375" style="22"/>
    <col min="8193" max="8249" width="1.7109375" style="22" customWidth="1"/>
    <col min="8250" max="8250" width="2.85546875" style="22" customWidth="1"/>
    <col min="8251" max="8251" width="2.140625" style="22" customWidth="1"/>
    <col min="8252" max="8252" width="2.85546875" style="22" customWidth="1"/>
    <col min="8253" max="8256" width="1.7109375" style="22" customWidth="1"/>
    <col min="8257" max="8257" width="21.28515625" style="22" customWidth="1"/>
    <col min="8258" max="8258" width="2.28515625" style="22" customWidth="1"/>
    <col min="8259" max="8259" width="3.140625" style="22" customWidth="1"/>
    <col min="8260" max="8260" width="2.7109375" style="22" bestFit="1" customWidth="1"/>
    <col min="8261" max="8261" width="2.28515625" style="22" customWidth="1"/>
    <col min="8262" max="8262" width="2.7109375" style="22" bestFit="1" customWidth="1"/>
    <col min="8263" max="8263" width="3.28515625" style="22" bestFit="1" customWidth="1"/>
    <col min="8264" max="8288" width="1.7109375" style="22" customWidth="1"/>
    <col min="8289" max="8448" width="1.7109375" style="22"/>
    <col min="8449" max="8505" width="1.7109375" style="22" customWidth="1"/>
    <col min="8506" max="8506" width="2.85546875" style="22" customWidth="1"/>
    <col min="8507" max="8507" width="2.140625" style="22" customWidth="1"/>
    <col min="8508" max="8508" width="2.85546875" style="22" customWidth="1"/>
    <col min="8509" max="8512" width="1.7109375" style="22" customWidth="1"/>
    <col min="8513" max="8513" width="21.28515625" style="22" customWidth="1"/>
    <col min="8514" max="8514" width="2.28515625" style="22" customWidth="1"/>
    <col min="8515" max="8515" width="3.140625" style="22" customWidth="1"/>
    <col min="8516" max="8516" width="2.7109375" style="22" bestFit="1" customWidth="1"/>
    <col min="8517" max="8517" width="2.28515625" style="22" customWidth="1"/>
    <col min="8518" max="8518" width="2.7109375" style="22" bestFit="1" customWidth="1"/>
    <col min="8519" max="8519" width="3.28515625" style="22" bestFit="1" customWidth="1"/>
    <col min="8520" max="8544" width="1.7109375" style="22" customWidth="1"/>
    <col min="8545" max="8704" width="1.7109375" style="22"/>
    <col min="8705" max="8761" width="1.7109375" style="22" customWidth="1"/>
    <col min="8762" max="8762" width="2.85546875" style="22" customWidth="1"/>
    <col min="8763" max="8763" width="2.140625" style="22" customWidth="1"/>
    <col min="8764" max="8764" width="2.85546875" style="22" customWidth="1"/>
    <col min="8765" max="8768" width="1.7109375" style="22" customWidth="1"/>
    <col min="8769" max="8769" width="21.28515625" style="22" customWidth="1"/>
    <col min="8770" max="8770" width="2.28515625" style="22" customWidth="1"/>
    <col min="8771" max="8771" width="3.140625" style="22" customWidth="1"/>
    <col min="8772" max="8772" width="2.7109375" style="22" bestFit="1" customWidth="1"/>
    <col min="8773" max="8773" width="2.28515625" style="22" customWidth="1"/>
    <col min="8774" max="8774" width="2.7109375" style="22" bestFit="1" customWidth="1"/>
    <col min="8775" max="8775" width="3.28515625" style="22" bestFit="1" customWidth="1"/>
    <col min="8776" max="8800" width="1.7109375" style="22" customWidth="1"/>
    <col min="8801" max="8960" width="1.7109375" style="22"/>
    <col min="8961" max="9017" width="1.7109375" style="22" customWidth="1"/>
    <col min="9018" max="9018" width="2.85546875" style="22" customWidth="1"/>
    <col min="9019" max="9019" width="2.140625" style="22" customWidth="1"/>
    <col min="9020" max="9020" width="2.85546875" style="22" customWidth="1"/>
    <col min="9021" max="9024" width="1.7109375" style="22" customWidth="1"/>
    <col min="9025" max="9025" width="21.28515625" style="22" customWidth="1"/>
    <col min="9026" max="9026" width="2.28515625" style="22" customWidth="1"/>
    <col min="9027" max="9027" width="3.140625" style="22" customWidth="1"/>
    <col min="9028" max="9028" width="2.7109375" style="22" bestFit="1" customWidth="1"/>
    <col min="9029" max="9029" width="2.28515625" style="22" customWidth="1"/>
    <col min="9030" max="9030" width="2.7109375" style="22" bestFit="1" customWidth="1"/>
    <col min="9031" max="9031" width="3.28515625" style="22" bestFit="1" customWidth="1"/>
    <col min="9032" max="9056" width="1.7109375" style="22" customWidth="1"/>
    <col min="9057" max="9216" width="1.7109375" style="22"/>
    <col min="9217" max="9273" width="1.7109375" style="22" customWidth="1"/>
    <col min="9274" max="9274" width="2.85546875" style="22" customWidth="1"/>
    <col min="9275" max="9275" width="2.140625" style="22" customWidth="1"/>
    <col min="9276" max="9276" width="2.85546875" style="22" customWidth="1"/>
    <col min="9277" max="9280" width="1.7109375" style="22" customWidth="1"/>
    <col min="9281" max="9281" width="21.28515625" style="22" customWidth="1"/>
    <col min="9282" max="9282" width="2.28515625" style="22" customWidth="1"/>
    <col min="9283" max="9283" width="3.140625" style="22" customWidth="1"/>
    <col min="9284" max="9284" width="2.7109375" style="22" bestFit="1" customWidth="1"/>
    <col min="9285" max="9285" width="2.28515625" style="22" customWidth="1"/>
    <col min="9286" max="9286" width="2.7109375" style="22" bestFit="1" customWidth="1"/>
    <col min="9287" max="9287" width="3.28515625" style="22" bestFit="1" customWidth="1"/>
    <col min="9288" max="9312" width="1.7109375" style="22" customWidth="1"/>
    <col min="9313" max="9472" width="1.7109375" style="22"/>
    <col min="9473" max="9529" width="1.7109375" style="22" customWidth="1"/>
    <col min="9530" max="9530" width="2.85546875" style="22" customWidth="1"/>
    <col min="9531" max="9531" width="2.140625" style="22" customWidth="1"/>
    <col min="9532" max="9532" width="2.85546875" style="22" customWidth="1"/>
    <col min="9533" max="9536" width="1.7109375" style="22" customWidth="1"/>
    <col min="9537" max="9537" width="21.28515625" style="22" customWidth="1"/>
    <col min="9538" max="9538" width="2.28515625" style="22" customWidth="1"/>
    <col min="9539" max="9539" width="3.140625" style="22" customWidth="1"/>
    <col min="9540" max="9540" width="2.7109375" style="22" bestFit="1" customWidth="1"/>
    <col min="9541" max="9541" width="2.28515625" style="22" customWidth="1"/>
    <col min="9542" max="9542" width="2.7109375" style="22" bestFit="1" customWidth="1"/>
    <col min="9543" max="9543" width="3.28515625" style="22" bestFit="1" customWidth="1"/>
    <col min="9544" max="9568" width="1.7109375" style="22" customWidth="1"/>
    <col min="9569" max="9728" width="1.7109375" style="22"/>
    <col min="9729" max="9785" width="1.7109375" style="22" customWidth="1"/>
    <col min="9786" max="9786" width="2.85546875" style="22" customWidth="1"/>
    <col min="9787" max="9787" width="2.140625" style="22" customWidth="1"/>
    <col min="9788" max="9788" width="2.85546875" style="22" customWidth="1"/>
    <col min="9789" max="9792" width="1.7109375" style="22" customWidth="1"/>
    <col min="9793" max="9793" width="21.28515625" style="22" customWidth="1"/>
    <col min="9794" max="9794" width="2.28515625" style="22" customWidth="1"/>
    <col min="9795" max="9795" width="3.140625" style="22" customWidth="1"/>
    <col min="9796" max="9796" width="2.7109375" style="22" bestFit="1" customWidth="1"/>
    <col min="9797" max="9797" width="2.28515625" style="22" customWidth="1"/>
    <col min="9798" max="9798" width="2.7109375" style="22" bestFit="1" customWidth="1"/>
    <col min="9799" max="9799" width="3.28515625" style="22" bestFit="1" customWidth="1"/>
    <col min="9800" max="9824" width="1.7109375" style="22" customWidth="1"/>
    <col min="9825" max="9984" width="1.7109375" style="22"/>
    <col min="9985" max="10041" width="1.7109375" style="22" customWidth="1"/>
    <col min="10042" max="10042" width="2.85546875" style="22" customWidth="1"/>
    <col min="10043" max="10043" width="2.140625" style="22" customWidth="1"/>
    <col min="10044" max="10044" width="2.85546875" style="22" customWidth="1"/>
    <col min="10045" max="10048" width="1.7109375" style="22" customWidth="1"/>
    <col min="10049" max="10049" width="21.28515625" style="22" customWidth="1"/>
    <col min="10050" max="10050" width="2.28515625" style="22" customWidth="1"/>
    <col min="10051" max="10051" width="3.140625" style="22" customWidth="1"/>
    <col min="10052" max="10052" width="2.7109375" style="22" bestFit="1" customWidth="1"/>
    <col min="10053" max="10053" width="2.28515625" style="22" customWidth="1"/>
    <col min="10054" max="10054" width="2.7109375" style="22" bestFit="1" customWidth="1"/>
    <col min="10055" max="10055" width="3.28515625" style="22" bestFit="1" customWidth="1"/>
    <col min="10056" max="10080" width="1.7109375" style="22" customWidth="1"/>
    <col min="10081" max="10240" width="1.7109375" style="22"/>
    <col min="10241" max="10297" width="1.7109375" style="22" customWidth="1"/>
    <col min="10298" max="10298" width="2.85546875" style="22" customWidth="1"/>
    <col min="10299" max="10299" width="2.140625" style="22" customWidth="1"/>
    <col min="10300" max="10300" width="2.85546875" style="22" customWidth="1"/>
    <col min="10301" max="10304" width="1.7109375" style="22" customWidth="1"/>
    <col min="10305" max="10305" width="21.28515625" style="22" customWidth="1"/>
    <col min="10306" max="10306" width="2.28515625" style="22" customWidth="1"/>
    <col min="10307" max="10307" width="3.140625" style="22" customWidth="1"/>
    <col min="10308" max="10308" width="2.7109375" style="22" bestFit="1" customWidth="1"/>
    <col min="10309" max="10309" width="2.28515625" style="22" customWidth="1"/>
    <col min="10310" max="10310" width="2.7109375" style="22" bestFit="1" customWidth="1"/>
    <col min="10311" max="10311" width="3.28515625" style="22" bestFit="1" customWidth="1"/>
    <col min="10312" max="10336" width="1.7109375" style="22" customWidth="1"/>
    <col min="10337" max="10496" width="1.7109375" style="22"/>
    <col min="10497" max="10553" width="1.7109375" style="22" customWidth="1"/>
    <col min="10554" max="10554" width="2.85546875" style="22" customWidth="1"/>
    <col min="10555" max="10555" width="2.140625" style="22" customWidth="1"/>
    <col min="10556" max="10556" width="2.85546875" style="22" customWidth="1"/>
    <col min="10557" max="10560" width="1.7109375" style="22" customWidth="1"/>
    <col min="10561" max="10561" width="21.28515625" style="22" customWidth="1"/>
    <col min="10562" max="10562" width="2.28515625" style="22" customWidth="1"/>
    <col min="10563" max="10563" width="3.140625" style="22" customWidth="1"/>
    <col min="10564" max="10564" width="2.7109375" style="22" bestFit="1" customWidth="1"/>
    <col min="10565" max="10565" width="2.28515625" style="22" customWidth="1"/>
    <col min="10566" max="10566" width="2.7109375" style="22" bestFit="1" customWidth="1"/>
    <col min="10567" max="10567" width="3.28515625" style="22" bestFit="1" customWidth="1"/>
    <col min="10568" max="10592" width="1.7109375" style="22" customWidth="1"/>
    <col min="10593" max="10752" width="1.7109375" style="22"/>
    <col min="10753" max="10809" width="1.7109375" style="22" customWidth="1"/>
    <col min="10810" max="10810" width="2.85546875" style="22" customWidth="1"/>
    <col min="10811" max="10811" width="2.140625" style="22" customWidth="1"/>
    <col min="10812" max="10812" width="2.85546875" style="22" customWidth="1"/>
    <col min="10813" max="10816" width="1.7109375" style="22" customWidth="1"/>
    <col min="10817" max="10817" width="21.28515625" style="22" customWidth="1"/>
    <col min="10818" max="10818" width="2.28515625" style="22" customWidth="1"/>
    <col min="10819" max="10819" width="3.140625" style="22" customWidth="1"/>
    <col min="10820" max="10820" width="2.7109375" style="22" bestFit="1" customWidth="1"/>
    <col min="10821" max="10821" width="2.28515625" style="22" customWidth="1"/>
    <col min="10822" max="10822" width="2.7109375" style="22" bestFit="1" customWidth="1"/>
    <col min="10823" max="10823" width="3.28515625" style="22" bestFit="1" customWidth="1"/>
    <col min="10824" max="10848" width="1.7109375" style="22" customWidth="1"/>
    <col min="10849" max="11008" width="1.7109375" style="22"/>
    <col min="11009" max="11065" width="1.7109375" style="22" customWidth="1"/>
    <col min="11066" max="11066" width="2.85546875" style="22" customWidth="1"/>
    <col min="11067" max="11067" width="2.140625" style="22" customWidth="1"/>
    <col min="11068" max="11068" width="2.85546875" style="22" customWidth="1"/>
    <col min="11069" max="11072" width="1.7109375" style="22" customWidth="1"/>
    <col min="11073" max="11073" width="21.28515625" style="22" customWidth="1"/>
    <col min="11074" max="11074" width="2.28515625" style="22" customWidth="1"/>
    <col min="11075" max="11075" width="3.140625" style="22" customWidth="1"/>
    <col min="11076" max="11076" width="2.7109375" style="22" bestFit="1" customWidth="1"/>
    <col min="11077" max="11077" width="2.28515625" style="22" customWidth="1"/>
    <col min="11078" max="11078" width="2.7109375" style="22" bestFit="1" customWidth="1"/>
    <col min="11079" max="11079" width="3.28515625" style="22" bestFit="1" customWidth="1"/>
    <col min="11080" max="11104" width="1.7109375" style="22" customWidth="1"/>
    <col min="11105" max="11264" width="1.7109375" style="22"/>
    <col min="11265" max="11321" width="1.7109375" style="22" customWidth="1"/>
    <col min="11322" max="11322" width="2.85546875" style="22" customWidth="1"/>
    <col min="11323" max="11323" width="2.140625" style="22" customWidth="1"/>
    <col min="11324" max="11324" width="2.85546875" style="22" customWidth="1"/>
    <col min="11325" max="11328" width="1.7109375" style="22" customWidth="1"/>
    <col min="11329" max="11329" width="21.28515625" style="22" customWidth="1"/>
    <col min="11330" max="11330" width="2.28515625" style="22" customWidth="1"/>
    <col min="11331" max="11331" width="3.140625" style="22" customWidth="1"/>
    <col min="11332" max="11332" width="2.7109375" style="22" bestFit="1" customWidth="1"/>
    <col min="11333" max="11333" width="2.28515625" style="22" customWidth="1"/>
    <col min="11334" max="11334" width="2.7109375" style="22" bestFit="1" customWidth="1"/>
    <col min="11335" max="11335" width="3.28515625" style="22" bestFit="1" customWidth="1"/>
    <col min="11336" max="11360" width="1.7109375" style="22" customWidth="1"/>
    <col min="11361" max="11520" width="1.7109375" style="22"/>
    <col min="11521" max="11577" width="1.7109375" style="22" customWidth="1"/>
    <col min="11578" max="11578" width="2.85546875" style="22" customWidth="1"/>
    <col min="11579" max="11579" width="2.140625" style="22" customWidth="1"/>
    <col min="11580" max="11580" width="2.85546875" style="22" customWidth="1"/>
    <col min="11581" max="11584" width="1.7109375" style="22" customWidth="1"/>
    <col min="11585" max="11585" width="21.28515625" style="22" customWidth="1"/>
    <col min="11586" max="11586" width="2.28515625" style="22" customWidth="1"/>
    <col min="11587" max="11587" width="3.140625" style="22" customWidth="1"/>
    <col min="11588" max="11588" width="2.7109375" style="22" bestFit="1" customWidth="1"/>
    <col min="11589" max="11589" width="2.28515625" style="22" customWidth="1"/>
    <col min="11590" max="11590" width="2.7109375" style="22" bestFit="1" customWidth="1"/>
    <col min="11591" max="11591" width="3.28515625" style="22" bestFit="1" customWidth="1"/>
    <col min="11592" max="11616" width="1.7109375" style="22" customWidth="1"/>
    <col min="11617" max="11776" width="1.7109375" style="22"/>
    <col min="11777" max="11833" width="1.7109375" style="22" customWidth="1"/>
    <col min="11834" max="11834" width="2.85546875" style="22" customWidth="1"/>
    <col min="11835" max="11835" width="2.140625" style="22" customWidth="1"/>
    <col min="11836" max="11836" width="2.85546875" style="22" customWidth="1"/>
    <col min="11837" max="11840" width="1.7109375" style="22" customWidth="1"/>
    <col min="11841" max="11841" width="21.28515625" style="22" customWidth="1"/>
    <col min="11842" max="11842" width="2.28515625" style="22" customWidth="1"/>
    <col min="11843" max="11843" width="3.140625" style="22" customWidth="1"/>
    <col min="11844" max="11844" width="2.7109375" style="22" bestFit="1" customWidth="1"/>
    <col min="11845" max="11845" width="2.28515625" style="22" customWidth="1"/>
    <col min="11846" max="11846" width="2.7109375" style="22" bestFit="1" customWidth="1"/>
    <col min="11847" max="11847" width="3.28515625" style="22" bestFit="1" customWidth="1"/>
    <col min="11848" max="11872" width="1.7109375" style="22" customWidth="1"/>
    <col min="11873" max="12032" width="1.7109375" style="22"/>
    <col min="12033" max="12089" width="1.7109375" style="22" customWidth="1"/>
    <col min="12090" max="12090" width="2.85546875" style="22" customWidth="1"/>
    <col min="12091" max="12091" width="2.140625" style="22" customWidth="1"/>
    <col min="12092" max="12092" width="2.85546875" style="22" customWidth="1"/>
    <col min="12093" max="12096" width="1.7109375" style="22" customWidth="1"/>
    <col min="12097" max="12097" width="21.28515625" style="22" customWidth="1"/>
    <col min="12098" max="12098" width="2.28515625" style="22" customWidth="1"/>
    <col min="12099" max="12099" width="3.140625" style="22" customWidth="1"/>
    <col min="12100" max="12100" width="2.7109375" style="22" bestFit="1" customWidth="1"/>
    <col min="12101" max="12101" width="2.28515625" style="22" customWidth="1"/>
    <col min="12102" max="12102" width="2.7109375" style="22" bestFit="1" customWidth="1"/>
    <col min="12103" max="12103" width="3.28515625" style="22" bestFit="1" customWidth="1"/>
    <col min="12104" max="12128" width="1.7109375" style="22" customWidth="1"/>
    <col min="12129" max="12288" width="1.7109375" style="22"/>
    <col min="12289" max="12345" width="1.7109375" style="22" customWidth="1"/>
    <col min="12346" max="12346" width="2.85546875" style="22" customWidth="1"/>
    <col min="12347" max="12347" width="2.140625" style="22" customWidth="1"/>
    <col min="12348" max="12348" width="2.85546875" style="22" customWidth="1"/>
    <col min="12349" max="12352" width="1.7109375" style="22" customWidth="1"/>
    <col min="12353" max="12353" width="21.28515625" style="22" customWidth="1"/>
    <col min="12354" max="12354" width="2.28515625" style="22" customWidth="1"/>
    <col min="12355" max="12355" width="3.140625" style="22" customWidth="1"/>
    <col min="12356" max="12356" width="2.7109375" style="22" bestFit="1" customWidth="1"/>
    <col min="12357" max="12357" width="2.28515625" style="22" customWidth="1"/>
    <col min="12358" max="12358" width="2.7109375" style="22" bestFit="1" customWidth="1"/>
    <col min="12359" max="12359" width="3.28515625" style="22" bestFit="1" customWidth="1"/>
    <col min="12360" max="12384" width="1.7109375" style="22" customWidth="1"/>
    <col min="12385" max="12544" width="1.7109375" style="22"/>
    <col min="12545" max="12601" width="1.7109375" style="22" customWidth="1"/>
    <col min="12602" max="12602" width="2.85546875" style="22" customWidth="1"/>
    <col min="12603" max="12603" width="2.140625" style="22" customWidth="1"/>
    <col min="12604" max="12604" width="2.85546875" style="22" customWidth="1"/>
    <col min="12605" max="12608" width="1.7109375" style="22" customWidth="1"/>
    <col min="12609" max="12609" width="21.28515625" style="22" customWidth="1"/>
    <col min="12610" max="12610" width="2.28515625" style="22" customWidth="1"/>
    <col min="12611" max="12611" width="3.140625" style="22" customWidth="1"/>
    <col min="12612" max="12612" width="2.7109375" style="22" bestFit="1" customWidth="1"/>
    <col min="12613" max="12613" width="2.28515625" style="22" customWidth="1"/>
    <col min="12614" max="12614" width="2.7109375" style="22" bestFit="1" customWidth="1"/>
    <col min="12615" max="12615" width="3.28515625" style="22" bestFit="1" customWidth="1"/>
    <col min="12616" max="12640" width="1.7109375" style="22" customWidth="1"/>
    <col min="12641" max="12800" width="1.7109375" style="22"/>
    <col min="12801" max="12857" width="1.7109375" style="22" customWidth="1"/>
    <col min="12858" max="12858" width="2.85546875" style="22" customWidth="1"/>
    <col min="12859" max="12859" width="2.140625" style="22" customWidth="1"/>
    <col min="12860" max="12860" width="2.85546875" style="22" customWidth="1"/>
    <col min="12861" max="12864" width="1.7109375" style="22" customWidth="1"/>
    <col min="12865" max="12865" width="21.28515625" style="22" customWidth="1"/>
    <col min="12866" max="12866" width="2.28515625" style="22" customWidth="1"/>
    <col min="12867" max="12867" width="3.140625" style="22" customWidth="1"/>
    <col min="12868" max="12868" width="2.7109375" style="22" bestFit="1" customWidth="1"/>
    <col min="12869" max="12869" width="2.28515625" style="22" customWidth="1"/>
    <col min="12870" max="12870" width="2.7109375" style="22" bestFit="1" customWidth="1"/>
    <col min="12871" max="12871" width="3.28515625" style="22" bestFit="1" customWidth="1"/>
    <col min="12872" max="12896" width="1.7109375" style="22" customWidth="1"/>
    <col min="12897" max="13056" width="1.7109375" style="22"/>
    <col min="13057" max="13113" width="1.7109375" style="22" customWidth="1"/>
    <col min="13114" max="13114" width="2.85546875" style="22" customWidth="1"/>
    <col min="13115" max="13115" width="2.140625" style="22" customWidth="1"/>
    <col min="13116" max="13116" width="2.85546875" style="22" customWidth="1"/>
    <col min="13117" max="13120" width="1.7109375" style="22" customWidth="1"/>
    <col min="13121" max="13121" width="21.28515625" style="22" customWidth="1"/>
    <col min="13122" max="13122" width="2.28515625" style="22" customWidth="1"/>
    <col min="13123" max="13123" width="3.140625" style="22" customWidth="1"/>
    <col min="13124" max="13124" width="2.7109375" style="22" bestFit="1" customWidth="1"/>
    <col min="13125" max="13125" width="2.28515625" style="22" customWidth="1"/>
    <col min="13126" max="13126" width="2.7109375" style="22" bestFit="1" customWidth="1"/>
    <col min="13127" max="13127" width="3.28515625" style="22" bestFit="1" customWidth="1"/>
    <col min="13128" max="13152" width="1.7109375" style="22" customWidth="1"/>
    <col min="13153" max="13312" width="1.7109375" style="22"/>
    <col min="13313" max="13369" width="1.7109375" style="22" customWidth="1"/>
    <col min="13370" max="13370" width="2.85546875" style="22" customWidth="1"/>
    <col min="13371" max="13371" width="2.140625" style="22" customWidth="1"/>
    <col min="13372" max="13372" width="2.85546875" style="22" customWidth="1"/>
    <col min="13373" max="13376" width="1.7109375" style="22" customWidth="1"/>
    <col min="13377" max="13377" width="21.28515625" style="22" customWidth="1"/>
    <col min="13378" max="13378" width="2.28515625" style="22" customWidth="1"/>
    <col min="13379" max="13379" width="3.140625" style="22" customWidth="1"/>
    <col min="13380" max="13380" width="2.7109375" style="22" bestFit="1" customWidth="1"/>
    <col min="13381" max="13381" width="2.28515625" style="22" customWidth="1"/>
    <col min="13382" max="13382" width="2.7109375" style="22" bestFit="1" customWidth="1"/>
    <col min="13383" max="13383" width="3.28515625" style="22" bestFit="1" customWidth="1"/>
    <col min="13384" max="13408" width="1.7109375" style="22" customWidth="1"/>
    <col min="13409" max="13568" width="1.7109375" style="22"/>
    <col min="13569" max="13625" width="1.7109375" style="22" customWidth="1"/>
    <col min="13626" max="13626" width="2.85546875" style="22" customWidth="1"/>
    <col min="13627" max="13627" width="2.140625" style="22" customWidth="1"/>
    <col min="13628" max="13628" width="2.85546875" style="22" customWidth="1"/>
    <col min="13629" max="13632" width="1.7109375" style="22" customWidth="1"/>
    <col min="13633" max="13633" width="21.28515625" style="22" customWidth="1"/>
    <col min="13634" max="13634" width="2.28515625" style="22" customWidth="1"/>
    <col min="13635" max="13635" width="3.140625" style="22" customWidth="1"/>
    <col min="13636" max="13636" width="2.7109375" style="22" bestFit="1" customWidth="1"/>
    <col min="13637" max="13637" width="2.28515625" style="22" customWidth="1"/>
    <col min="13638" max="13638" width="2.7109375" style="22" bestFit="1" customWidth="1"/>
    <col min="13639" max="13639" width="3.28515625" style="22" bestFit="1" customWidth="1"/>
    <col min="13640" max="13664" width="1.7109375" style="22" customWidth="1"/>
    <col min="13665" max="13824" width="1.7109375" style="22"/>
    <col min="13825" max="13881" width="1.7109375" style="22" customWidth="1"/>
    <col min="13882" max="13882" width="2.85546875" style="22" customWidth="1"/>
    <col min="13883" max="13883" width="2.140625" style="22" customWidth="1"/>
    <col min="13884" max="13884" width="2.85546875" style="22" customWidth="1"/>
    <col min="13885" max="13888" width="1.7109375" style="22" customWidth="1"/>
    <col min="13889" max="13889" width="21.28515625" style="22" customWidth="1"/>
    <col min="13890" max="13890" width="2.28515625" style="22" customWidth="1"/>
    <col min="13891" max="13891" width="3.140625" style="22" customWidth="1"/>
    <col min="13892" max="13892" width="2.7109375" style="22" bestFit="1" customWidth="1"/>
    <col min="13893" max="13893" width="2.28515625" style="22" customWidth="1"/>
    <col min="13894" max="13894" width="2.7109375" style="22" bestFit="1" customWidth="1"/>
    <col min="13895" max="13895" width="3.28515625" style="22" bestFit="1" customWidth="1"/>
    <col min="13896" max="13920" width="1.7109375" style="22" customWidth="1"/>
    <col min="13921" max="14080" width="1.7109375" style="22"/>
    <col min="14081" max="14137" width="1.7109375" style="22" customWidth="1"/>
    <col min="14138" max="14138" width="2.85546875" style="22" customWidth="1"/>
    <col min="14139" max="14139" width="2.140625" style="22" customWidth="1"/>
    <col min="14140" max="14140" width="2.85546875" style="22" customWidth="1"/>
    <col min="14141" max="14144" width="1.7109375" style="22" customWidth="1"/>
    <col min="14145" max="14145" width="21.28515625" style="22" customWidth="1"/>
    <col min="14146" max="14146" width="2.28515625" style="22" customWidth="1"/>
    <col min="14147" max="14147" width="3.140625" style="22" customWidth="1"/>
    <col min="14148" max="14148" width="2.7109375" style="22" bestFit="1" customWidth="1"/>
    <col min="14149" max="14149" width="2.28515625" style="22" customWidth="1"/>
    <col min="14150" max="14150" width="2.7109375" style="22" bestFit="1" customWidth="1"/>
    <col min="14151" max="14151" width="3.28515625" style="22" bestFit="1" customWidth="1"/>
    <col min="14152" max="14176" width="1.7109375" style="22" customWidth="1"/>
    <col min="14177" max="14336" width="1.7109375" style="22"/>
    <col min="14337" max="14393" width="1.7109375" style="22" customWidth="1"/>
    <col min="14394" max="14394" width="2.85546875" style="22" customWidth="1"/>
    <col min="14395" max="14395" width="2.140625" style="22" customWidth="1"/>
    <col min="14396" max="14396" width="2.85546875" style="22" customWidth="1"/>
    <col min="14397" max="14400" width="1.7109375" style="22" customWidth="1"/>
    <col min="14401" max="14401" width="21.28515625" style="22" customWidth="1"/>
    <col min="14402" max="14402" width="2.28515625" style="22" customWidth="1"/>
    <col min="14403" max="14403" width="3.140625" style="22" customWidth="1"/>
    <col min="14404" max="14404" width="2.7109375" style="22" bestFit="1" customWidth="1"/>
    <col min="14405" max="14405" width="2.28515625" style="22" customWidth="1"/>
    <col min="14406" max="14406" width="2.7109375" style="22" bestFit="1" customWidth="1"/>
    <col min="14407" max="14407" width="3.28515625" style="22" bestFit="1" customWidth="1"/>
    <col min="14408" max="14432" width="1.7109375" style="22" customWidth="1"/>
    <col min="14433" max="14592" width="1.7109375" style="22"/>
    <col min="14593" max="14649" width="1.7109375" style="22" customWidth="1"/>
    <col min="14650" max="14650" width="2.85546875" style="22" customWidth="1"/>
    <col min="14651" max="14651" width="2.140625" style="22" customWidth="1"/>
    <col min="14652" max="14652" width="2.85546875" style="22" customWidth="1"/>
    <col min="14653" max="14656" width="1.7109375" style="22" customWidth="1"/>
    <col min="14657" max="14657" width="21.28515625" style="22" customWidth="1"/>
    <col min="14658" max="14658" width="2.28515625" style="22" customWidth="1"/>
    <col min="14659" max="14659" width="3.140625" style="22" customWidth="1"/>
    <col min="14660" max="14660" width="2.7109375" style="22" bestFit="1" customWidth="1"/>
    <col min="14661" max="14661" width="2.28515625" style="22" customWidth="1"/>
    <col min="14662" max="14662" width="2.7109375" style="22" bestFit="1" customWidth="1"/>
    <col min="14663" max="14663" width="3.28515625" style="22" bestFit="1" customWidth="1"/>
    <col min="14664" max="14688" width="1.7109375" style="22" customWidth="1"/>
    <col min="14689" max="14848" width="1.7109375" style="22"/>
    <col min="14849" max="14905" width="1.7109375" style="22" customWidth="1"/>
    <col min="14906" max="14906" width="2.85546875" style="22" customWidth="1"/>
    <col min="14907" max="14907" width="2.140625" style="22" customWidth="1"/>
    <col min="14908" max="14908" width="2.85546875" style="22" customWidth="1"/>
    <col min="14909" max="14912" width="1.7109375" style="22" customWidth="1"/>
    <col min="14913" max="14913" width="21.28515625" style="22" customWidth="1"/>
    <col min="14914" max="14914" width="2.28515625" style="22" customWidth="1"/>
    <col min="14915" max="14915" width="3.140625" style="22" customWidth="1"/>
    <col min="14916" max="14916" width="2.7109375" style="22" bestFit="1" customWidth="1"/>
    <col min="14917" max="14917" width="2.28515625" style="22" customWidth="1"/>
    <col min="14918" max="14918" width="2.7109375" style="22" bestFit="1" customWidth="1"/>
    <col min="14919" max="14919" width="3.28515625" style="22" bestFit="1" customWidth="1"/>
    <col min="14920" max="14944" width="1.7109375" style="22" customWidth="1"/>
    <col min="14945" max="15104" width="1.7109375" style="22"/>
    <col min="15105" max="15161" width="1.7109375" style="22" customWidth="1"/>
    <col min="15162" max="15162" width="2.85546875" style="22" customWidth="1"/>
    <col min="15163" max="15163" width="2.140625" style="22" customWidth="1"/>
    <col min="15164" max="15164" width="2.85546875" style="22" customWidth="1"/>
    <col min="15165" max="15168" width="1.7109375" style="22" customWidth="1"/>
    <col min="15169" max="15169" width="21.28515625" style="22" customWidth="1"/>
    <col min="15170" max="15170" width="2.28515625" style="22" customWidth="1"/>
    <col min="15171" max="15171" width="3.140625" style="22" customWidth="1"/>
    <col min="15172" max="15172" width="2.7109375" style="22" bestFit="1" customWidth="1"/>
    <col min="15173" max="15173" width="2.28515625" style="22" customWidth="1"/>
    <col min="15174" max="15174" width="2.7109375" style="22" bestFit="1" customWidth="1"/>
    <col min="15175" max="15175" width="3.28515625" style="22" bestFit="1" customWidth="1"/>
    <col min="15176" max="15200" width="1.7109375" style="22" customWidth="1"/>
    <col min="15201" max="15360" width="1.7109375" style="22"/>
    <col min="15361" max="15417" width="1.7109375" style="22" customWidth="1"/>
    <col min="15418" max="15418" width="2.85546875" style="22" customWidth="1"/>
    <col min="15419" max="15419" width="2.140625" style="22" customWidth="1"/>
    <col min="15420" max="15420" width="2.85546875" style="22" customWidth="1"/>
    <col min="15421" max="15424" width="1.7109375" style="22" customWidth="1"/>
    <col min="15425" max="15425" width="21.28515625" style="22" customWidth="1"/>
    <col min="15426" max="15426" width="2.28515625" style="22" customWidth="1"/>
    <col min="15427" max="15427" width="3.140625" style="22" customWidth="1"/>
    <col min="15428" max="15428" width="2.7109375" style="22" bestFit="1" customWidth="1"/>
    <col min="15429" max="15429" width="2.28515625" style="22" customWidth="1"/>
    <col min="15430" max="15430" width="2.7109375" style="22" bestFit="1" customWidth="1"/>
    <col min="15431" max="15431" width="3.28515625" style="22" bestFit="1" customWidth="1"/>
    <col min="15432" max="15456" width="1.7109375" style="22" customWidth="1"/>
    <col min="15457" max="15616" width="1.7109375" style="22"/>
    <col min="15617" max="15673" width="1.7109375" style="22" customWidth="1"/>
    <col min="15674" max="15674" width="2.85546875" style="22" customWidth="1"/>
    <col min="15675" max="15675" width="2.140625" style="22" customWidth="1"/>
    <col min="15676" max="15676" width="2.85546875" style="22" customWidth="1"/>
    <col min="15677" max="15680" width="1.7109375" style="22" customWidth="1"/>
    <col min="15681" max="15681" width="21.28515625" style="22" customWidth="1"/>
    <col min="15682" max="15682" width="2.28515625" style="22" customWidth="1"/>
    <col min="15683" max="15683" width="3.140625" style="22" customWidth="1"/>
    <col min="15684" max="15684" width="2.7109375" style="22" bestFit="1" customWidth="1"/>
    <col min="15685" max="15685" width="2.28515625" style="22" customWidth="1"/>
    <col min="15686" max="15686" width="2.7109375" style="22" bestFit="1" customWidth="1"/>
    <col min="15687" max="15687" width="3.28515625" style="22" bestFit="1" customWidth="1"/>
    <col min="15688" max="15712" width="1.7109375" style="22" customWidth="1"/>
    <col min="15713" max="15872" width="1.7109375" style="22"/>
    <col min="15873" max="15929" width="1.7109375" style="22" customWidth="1"/>
    <col min="15930" max="15930" width="2.85546875" style="22" customWidth="1"/>
    <col min="15931" max="15931" width="2.140625" style="22" customWidth="1"/>
    <col min="15932" max="15932" width="2.85546875" style="22" customWidth="1"/>
    <col min="15933" max="15936" width="1.7109375" style="22" customWidth="1"/>
    <col min="15937" max="15937" width="21.28515625" style="22" customWidth="1"/>
    <col min="15938" max="15938" width="2.28515625" style="22" customWidth="1"/>
    <col min="15939" max="15939" width="3.140625" style="22" customWidth="1"/>
    <col min="15940" max="15940" width="2.7109375" style="22" bestFit="1" customWidth="1"/>
    <col min="15941" max="15941" width="2.28515625" style="22" customWidth="1"/>
    <col min="15942" max="15942" width="2.7109375" style="22" bestFit="1" customWidth="1"/>
    <col min="15943" max="15943" width="3.28515625" style="22" bestFit="1" customWidth="1"/>
    <col min="15944" max="15968" width="1.7109375" style="22" customWidth="1"/>
    <col min="15969" max="16128" width="1.7109375" style="22"/>
    <col min="16129" max="16185" width="1.7109375" style="22" customWidth="1"/>
    <col min="16186" max="16186" width="2.85546875" style="22" customWidth="1"/>
    <col min="16187" max="16187" width="2.140625" style="22" customWidth="1"/>
    <col min="16188" max="16188" width="2.85546875" style="22" customWidth="1"/>
    <col min="16189" max="16192" width="1.7109375" style="22" customWidth="1"/>
    <col min="16193" max="16193" width="21.28515625" style="22" customWidth="1"/>
    <col min="16194" max="16194" width="2.28515625" style="22" customWidth="1"/>
    <col min="16195" max="16195" width="3.140625" style="22" customWidth="1"/>
    <col min="16196" max="16196" width="2.7109375" style="22" bestFit="1" customWidth="1"/>
    <col min="16197" max="16197" width="2.28515625" style="22" customWidth="1"/>
    <col min="16198" max="16198" width="2.7109375" style="22" bestFit="1" customWidth="1"/>
    <col min="16199" max="16199" width="3.28515625" style="22" bestFit="1" customWidth="1"/>
    <col min="16200" max="16224" width="1.7109375" style="22" customWidth="1"/>
    <col min="16225" max="16384" width="1.7109375" style="22"/>
  </cols>
  <sheetData>
    <row r="1" spans="1:116" customFormat="1" x14ac:dyDescent="0.25">
      <c r="BD1" s="1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3"/>
      <c r="BW1" s="3"/>
      <c r="BX1" s="3"/>
      <c r="BY1" s="3"/>
      <c r="BZ1" s="3"/>
      <c r="CA1" s="3"/>
      <c r="CB1" s="3"/>
      <c r="CC1" s="1"/>
      <c r="CD1" s="1"/>
      <c r="CE1" s="1"/>
      <c r="CF1" s="1"/>
      <c r="CG1" s="1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4"/>
    </row>
    <row r="2" spans="1:116" customFormat="1" ht="22.5" x14ac:dyDescent="0.25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1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3"/>
      <c r="BW2" s="3"/>
      <c r="BX2" s="3"/>
      <c r="BY2" s="3"/>
      <c r="BZ2" s="3"/>
      <c r="CA2" s="3"/>
      <c r="CB2" s="3"/>
      <c r="CC2" s="1"/>
      <c r="CD2" s="1"/>
      <c r="CE2" s="1"/>
      <c r="CF2" s="1"/>
      <c r="CG2" s="1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4"/>
    </row>
    <row r="3" spans="1:116" customFormat="1" ht="27" x14ac:dyDescent="0.5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7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9"/>
      <c r="BW3" s="9"/>
      <c r="BX3" s="9"/>
      <c r="BY3" s="9"/>
      <c r="BZ3" s="9"/>
      <c r="CA3" s="9"/>
      <c r="CB3" s="9"/>
      <c r="CC3" s="7"/>
      <c r="CD3" s="7"/>
      <c r="CE3" s="7"/>
      <c r="CF3" s="7"/>
      <c r="CG3" s="7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10"/>
    </row>
    <row r="4" spans="1:116" customFormat="1" ht="18" x14ac:dyDescent="0.25">
      <c r="A4" s="69" t="s">
        <v>39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2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4"/>
      <c r="BW4" s="14"/>
      <c r="BX4" s="14"/>
      <c r="BY4" s="14"/>
      <c r="BZ4" s="14"/>
      <c r="CA4" s="14"/>
      <c r="CB4" s="14"/>
      <c r="CC4" s="12"/>
      <c r="CD4" s="12"/>
      <c r="CE4" s="12"/>
      <c r="CF4" s="12"/>
      <c r="CG4" s="12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5"/>
    </row>
    <row r="5" spans="1:116" customFormat="1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2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4"/>
      <c r="BW5" s="14"/>
      <c r="BX5" s="14"/>
      <c r="BY5" s="14"/>
      <c r="BZ5" s="14"/>
      <c r="CA5" s="14"/>
      <c r="CB5" s="14"/>
      <c r="CC5" s="12"/>
      <c r="CD5" s="12"/>
      <c r="CE5" s="12"/>
      <c r="CF5" s="12"/>
      <c r="CG5" s="12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5"/>
    </row>
    <row r="6" spans="1:116" customFormat="1" ht="15.75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6" t="s">
        <v>0</v>
      </c>
      <c r="M6" s="70" t="s">
        <v>1</v>
      </c>
      <c r="N6" s="70"/>
      <c r="O6" s="70"/>
      <c r="P6" s="70"/>
      <c r="Q6" s="70"/>
      <c r="R6" s="70"/>
      <c r="S6" s="70"/>
      <c r="T6" s="70"/>
      <c r="U6" s="15" t="s">
        <v>2</v>
      </c>
      <c r="V6" s="15"/>
      <c r="W6" s="15"/>
      <c r="X6" s="15"/>
      <c r="Y6" s="71">
        <v>42798</v>
      </c>
      <c r="Z6" s="71"/>
      <c r="AA6" s="71"/>
      <c r="AB6" s="71"/>
      <c r="AC6" s="71"/>
      <c r="AD6" s="71"/>
      <c r="AE6" s="71"/>
      <c r="AF6" s="71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2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4"/>
      <c r="BW6" s="14"/>
      <c r="BX6" s="14"/>
      <c r="BY6" s="14"/>
      <c r="BZ6" s="14"/>
      <c r="CA6" s="14"/>
      <c r="CB6" s="14"/>
      <c r="CC6" s="12"/>
      <c r="CD6" s="12"/>
      <c r="CE6" s="12"/>
      <c r="CF6" s="12"/>
      <c r="CG6" s="12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5"/>
    </row>
    <row r="7" spans="1:116" customFormat="1" ht="15.7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2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4"/>
      <c r="BW7" s="14"/>
      <c r="BX7" s="14"/>
      <c r="BY7" s="14"/>
      <c r="BZ7" s="14"/>
      <c r="CA7" s="14"/>
      <c r="CB7" s="14"/>
      <c r="CC7" s="12"/>
      <c r="CD7" s="12"/>
      <c r="CE7" s="12"/>
      <c r="CF7" s="12"/>
      <c r="CG7" s="12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5"/>
    </row>
    <row r="8" spans="1:116" customFormat="1" ht="15.75" x14ac:dyDescent="0.25">
      <c r="A8" s="15"/>
      <c r="B8" s="72" t="s">
        <v>35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15"/>
      <c r="AO8" s="15"/>
      <c r="AP8" s="15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2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4"/>
      <c r="BW8" s="14"/>
      <c r="BX8" s="14"/>
      <c r="BY8" s="14"/>
      <c r="BZ8" s="14"/>
      <c r="CA8" s="14"/>
      <c r="CB8" s="14"/>
      <c r="CC8" s="12"/>
      <c r="CD8" s="12"/>
      <c r="CE8" s="12"/>
      <c r="CF8" s="12"/>
      <c r="CG8" s="12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5"/>
    </row>
    <row r="9" spans="1:116" s="17" customFormat="1" ht="15" customHeight="1" x14ac:dyDescent="0.2"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9"/>
      <c r="BW9" s="19"/>
      <c r="BX9" s="19"/>
      <c r="BY9" s="19"/>
      <c r="BZ9" s="19"/>
      <c r="CA9" s="19"/>
      <c r="CB9" s="19"/>
      <c r="CP9" s="20"/>
      <c r="CQ9" s="20"/>
      <c r="CR9" s="20"/>
    </row>
    <row r="10" spans="1:116" s="17" customFormat="1" ht="15.75" x14ac:dyDescent="0.25">
      <c r="G10" s="21" t="s">
        <v>3</v>
      </c>
      <c r="H10" s="83">
        <v>0.63541666666666663</v>
      </c>
      <c r="I10" s="83"/>
      <c r="J10" s="83"/>
      <c r="K10" s="83"/>
      <c r="L10" s="83"/>
      <c r="M10" s="22" t="s">
        <v>4</v>
      </c>
      <c r="T10" s="21" t="s">
        <v>5</v>
      </c>
      <c r="U10" s="84">
        <v>1</v>
      </c>
      <c r="V10" s="84" t="s">
        <v>6</v>
      </c>
      <c r="W10" s="23" t="s">
        <v>7</v>
      </c>
      <c r="X10" s="85">
        <v>6.9444444444444441E-3</v>
      </c>
      <c r="Y10" s="85"/>
      <c r="Z10" s="85"/>
      <c r="AA10" s="85"/>
      <c r="AB10" s="85"/>
      <c r="AC10" s="22" t="s">
        <v>8</v>
      </c>
      <c r="AK10" s="21" t="s">
        <v>9</v>
      </c>
      <c r="AL10" s="85">
        <v>1.3888888888888889E-3</v>
      </c>
      <c r="AM10" s="85"/>
      <c r="AN10" s="85"/>
      <c r="AO10" s="85"/>
      <c r="AP10" s="85"/>
      <c r="AQ10" s="22" t="s">
        <v>8</v>
      </c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9"/>
      <c r="BW10" s="19"/>
      <c r="BX10" s="19"/>
      <c r="BY10" s="19"/>
      <c r="BZ10" s="19"/>
      <c r="CA10" s="19"/>
      <c r="CB10" s="19"/>
      <c r="CP10" s="20"/>
      <c r="CQ10" s="20"/>
      <c r="CR10" s="20"/>
    </row>
    <row r="11" spans="1:116" ht="9" customHeight="1" x14ac:dyDescent="0.25"/>
    <row r="12" spans="1:116" ht="6" customHeight="1" x14ac:dyDescent="0.25"/>
    <row r="13" spans="1:116" x14ac:dyDescent="0.25">
      <c r="B13" s="27" t="s">
        <v>10</v>
      </c>
    </row>
    <row r="14" spans="1:116" ht="6" customHeight="1" thickBot="1" x14ac:dyDescent="0.3"/>
    <row r="15" spans="1:116" ht="16.5" thickBot="1" x14ac:dyDescent="0.3">
      <c r="B15" s="22"/>
      <c r="C15" s="22"/>
      <c r="D15" s="22"/>
      <c r="E15" s="22"/>
      <c r="F15" s="22"/>
      <c r="G15" s="22"/>
      <c r="H15" s="22"/>
      <c r="I15" s="22"/>
      <c r="J15" s="86" t="s">
        <v>11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8"/>
      <c r="AV15" s="89" t="s">
        <v>12</v>
      </c>
      <c r="AW15" s="90"/>
    </row>
    <row r="16" spans="1:116" x14ac:dyDescent="0.25">
      <c r="B16" s="22"/>
      <c r="C16" s="22"/>
      <c r="D16" s="22"/>
      <c r="E16" s="22"/>
      <c r="F16" s="22"/>
      <c r="G16" s="22"/>
      <c r="H16" s="22"/>
      <c r="I16" s="22"/>
      <c r="J16" s="73" t="s">
        <v>13</v>
      </c>
      <c r="K16" s="74"/>
      <c r="L16" s="75" t="s">
        <v>33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6">
        <v>1</v>
      </c>
      <c r="AW16" s="77"/>
    </row>
    <row r="17" spans="1:96" x14ac:dyDescent="0.25">
      <c r="B17" s="22"/>
      <c r="C17" s="22"/>
      <c r="D17" s="22"/>
      <c r="E17" s="22"/>
      <c r="F17" s="22"/>
      <c r="G17" s="22"/>
      <c r="H17" s="22"/>
      <c r="I17" s="22"/>
      <c r="J17" s="78" t="s">
        <v>14</v>
      </c>
      <c r="K17" s="79"/>
      <c r="L17" s="80" t="s">
        <v>37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1">
        <v>2</v>
      </c>
      <c r="AW17" s="82"/>
    </row>
    <row r="18" spans="1:96" x14ac:dyDescent="0.25">
      <c r="B18" s="22"/>
      <c r="C18" s="22"/>
      <c r="D18" s="22"/>
      <c r="E18" s="22"/>
      <c r="F18" s="22"/>
      <c r="G18" s="22"/>
      <c r="H18" s="22"/>
      <c r="I18" s="22"/>
      <c r="J18" s="78" t="s">
        <v>15</v>
      </c>
      <c r="K18" s="79"/>
      <c r="L18" s="91" t="s">
        <v>38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1">
        <v>3</v>
      </c>
      <c r="AW18" s="82"/>
    </row>
    <row r="19" spans="1:96" x14ac:dyDescent="0.25">
      <c r="B19" s="22"/>
      <c r="C19" s="22"/>
      <c r="D19" s="22"/>
      <c r="E19" s="22"/>
      <c r="F19" s="22"/>
      <c r="G19" s="22"/>
      <c r="H19" s="22"/>
      <c r="I19" s="22"/>
      <c r="J19" s="78" t="s">
        <v>16</v>
      </c>
      <c r="K19" s="79"/>
      <c r="L19" s="91" t="s">
        <v>43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92">
        <v>4</v>
      </c>
      <c r="AW19" s="93"/>
    </row>
    <row r="20" spans="1:96" x14ac:dyDescent="0.25">
      <c r="B20" s="22"/>
      <c r="C20" s="22"/>
      <c r="D20" s="22"/>
      <c r="E20" s="22"/>
      <c r="F20" s="22"/>
      <c r="G20" s="22"/>
      <c r="H20" s="22"/>
      <c r="I20" s="22"/>
      <c r="J20" s="78" t="s">
        <v>17</v>
      </c>
      <c r="K20" s="79"/>
      <c r="L20" s="91" t="s">
        <v>42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92">
        <v>5</v>
      </c>
      <c r="AW20" s="93"/>
    </row>
    <row r="21" spans="1:96" ht="15.75" thickBot="1" x14ac:dyDescent="0.3">
      <c r="B21" s="22"/>
      <c r="C21" s="22"/>
      <c r="D21" s="22"/>
      <c r="E21" s="22"/>
      <c r="F21" s="22"/>
      <c r="G21" s="22"/>
      <c r="H21" s="22"/>
      <c r="I21" s="22"/>
      <c r="J21" s="94" t="s">
        <v>18</v>
      </c>
      <c r="K21" s="95"/>
      <c r="L21" s="96" t="s">
        <v>41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8">
        <v>6</v>
      </c>
      <c r="AW21" s="99"/>
    </row>
    <row r="23" spans="1:96" x14ac:dyDescent="0.25">
      <c r="B23" s="27" t="s">
        <v>19</v>
      </c>
    </row>
    <row r="24" spans="1:96" ht="6" customHeight="1" thickBot="1" x14ac:dyDescent="0.3"/>
    <row r="25" spans="1:96" s="36" customFormat="1" ht="16.5" customHeight="1" thickBot="1" x14ac:dyDescent="0.25">
      <c r="A25" s="28"/>
      <c r="B25" s="113" t="s">
        <v>20</v>
      </c>
      <c r="C25" s="114"/>
      <c r="D25" s="100" t="s">
        <v>21</v>
      </c>
      <c r="E25" s="115"/>
      <c r="F25" s="116"/>
      <c r="G25" s="100"/>
      <c r="H25" s="115"/>
      <c r="I25" s="116"/>
      <c r="J25" s="100" t="s">
        <v>22</v>
      </c>
      <c r="K25" s="115"/>
      <c r="L25" s="115"/>
      <c r="M25" s="115"/>
      <c r="N25" s="116"/>
      <c r="O25" s="100" t="s">
        <v>23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6"/>
      <c r="AW25" s="100" t="s">
        <v>24</v>
      </c>
      <c r="AX25" s="115"/>
      <c r="AY25" s="115"/>
      <c r="AZ25" s="115"/>
      <c r="BA25" s="116"/>
      <c r="BB25" s="100" t="s">
        <v>12</v>
      </c>
      <c r="BC25" s="101"/>
      <c r="BD25" s="29"/>
      <c r="BE25" s="30"/>
      <c r="BF25" s="31" t="s">
        <v>25</v>
      </c>
      <c r="BG25" s="32"/>
      <c r="BH25" s="32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0"/>
      <c r="BU25" s="30"/>
      <c r="BV25" s="34"/>
      <c r="BW25" s="34"/>
      <c r="BX25" s="34"/>
      <c r="BY25" s="34"/>
      <c r="BZ25" s="34"/>
      <c r="CA25" s="34"/>
      <c r="CB25" s="35"/>
      <c r="CP25" s="37"/>
      <c r="CQ25" s="37"/>
      <c r="CR25" s="37"/>
    </row>
    <row r="26" spans="1:96" s="36" customFormat="1" ht="18" customHeight="1" x14ac:dyDescent="0.25">
      <c r="B26" s="102">
        <v>1</v>
      </c>
      <c r="C26" s="103"/>
      <c r="D26" s="103">
        <v>1</v>
      </c>
      <c r="E26" s="103"/>
      <c r="F26" s="103"/>
      <c r="G26" s="103"/>
      <c r="H26" s="103"/>
      <c r="I26" s="103"/>
      <c r="J26" s="104">
        <f>$H$10</f>
        <v>0.63541666666666663</v>
      </c>
      <c r="K26" s="104"/>
      <c r="L26" s="104"/>
      <c r="M26" s="104"/>
      <c r="N26" s="105"/>
      <c r="O26" s="106" t="str">
        <f>L$16</f>
        <v>SV Vonderort 1949 e.V.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38" t="s">
        <v>26</v>
      </c>
      <c r="AF26" s="107" t="str">
        <f>L$17</f>
        <v xml:space="preserve">Batenbrock Ruhrpott Kicker </v>
      </c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8"/>
      <c r="AW26" s="109"/>
      <c r="AX26" s="110"/>
      <c r="AY26" s="38" t="s">
        <v>27</v>
      </c>
      <c r="AZ26" s="110"/>
      <c r="BA26" s="111"/>
      <c r="BB26" s="109">
        <v>6</v>
      </c>
      <c r="BC26" s="112"/>
      <c r="BD26" s="29"/>
      <c r="BE26" s="30"/>
      <c r="BF26" s="39" t="str">
        <f>IF(ISBLANK(AW26),"0",IF(AW26&gt;AZ26,3,IF(AW26=AZ26,1,0)))</f>
        <v>0</v>
      </c>
      <c r="BG26" s="39" t="s">
        <v>27</v>
      </c>
      <c r="BH26" s="39" t="str">
        <f>IF(ISBLANK(AZ26),"0",IF(AZ26&gt;AW26,3,IF(AZ26=AW26,1,0)))</f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0"/>
      <c r="BU26" s="30"/>
      <c r="BV26" s="34"/>
      <c r="BW26" s="34"/>
      <c r="BX26" s="34"/>
      <c r="BY26" s="34"/>
      <c r="BZ26" s="34"/>
      <c r="CA26" s="34"/>
      <c r="CB26" s="35"/>
      <c r="CP26" s="37"/>
      <c r="CQ26" s="37"/>
      <c r="CR26" s="37"/>
    </row>
    <row r="27" spans="1:96" s="36" customFormat="1" ht="18" customHeight="1" x14ac:dyDescent="0.25">
      <c r="A27" s="28"/>
      <c r="B27" s="130">
        <v>2</v>
      </c>
      <c r="C27" s="131"/>
      <c r="D27" s="131">
        <v>1</v>
      </c>
      <c r="E27" s="131"/>
      <c r="F27" s="131"/>
      <c r="G27" s="131"/>
      <c r="H27" s="131"/>
      <c r="I27" s="131"/>
      <c r="J27" s="132">
        <f>J26+$U$10*$X$10+$AL$10</f>
        <v>0.64374999999999993</v>
      </c>
      <c r="K27" s="132"/>
      <c r="L27" s="132"/>
      <c r="M27" s="132"/>
      <c r="N27" s="133"/>
      <c r="O27" s="134" t="str">
        <f>L$18</f>
        <v>BV Osterfeld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40" t="s">
        <v>26</v>
      </c>
      <c r="AF27" s="135" t="str">
        <f>L$19</f>
        <v>Croatia Mülheim E2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6"/>
      <c r="AW27" s="117"/>
      <c r="AX27" s="118"/>
      <c r="AY27" s="40" t="s">
        <v>27</v>
      </c>
      <c r="AZ27" s="118"/>
      <c r="BA27" s="119"/>
      <c r="BB27" s="117">
        <v>5</v>
      </c>
      <c r="BC27" s="120"/>
      <c r="BD27" s="29"/>
      <c r="BE27" s="30"/>
      <c r="BF27" s="39" t="str">
        <f t="shared" ref="BF27:BF40" si="0">IF(ISBLANK(AW27),"0",IF(AW27&gt;AZ27,3,IF(AW27=AZ27,1,0)))</f>
        <v>0</v>
      </c>
      <c r="BG27" s="39" t="s">
        <v>27</v>
      </c>
      <c r="BH27" s="39" t="str">
        <f t="shared" ref="BH27:BH40" si="1">IF(ISBLANK(AZ27),"0",IF(AZ27&gt;AW27,3,IF(AZ27=AW27,1,0)))</f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0"/>
      <c r="BU27" s="30"/>
      <c r="BV27" s="34"/>
      <c r="BW27" s="34"/>
      <c r="BX27" s="34"/>
      <c r="BY27" s="34"/>
      <c r="BZ27" s="34"/>
      <c r="CA27" s="34"/>
      <c r="CB27" s="35"/>
      <c r="CP27" s="37"/>
      <c r="CQ27" s="37"/>
      <c r="CR27" s="37"/>
    </row>
    <row r="28" spans="1:96" s="36" customFormat="1" ht="18" customHeight="1" thickBot="1" x14ac:dyDescent="0.3">
      <c r="A28" s="28"/>
      <c r="B28" s="121">
        <v>3</v>
      </c>
      <c r="C28" s="122"/>
      <c r="D28" s="122">
        <v>1</v>
      </c>
      <c r="E28" s="122"/>
      <c r="F28" s="122"/>
      <c r="G28" s="122"/>
      <c r="H28" s="122"/>
      <c r="I28" s="122"/>
      <c r="J28" s="123">
        <f t="shared" ref="J28:J40" si="2">J27+$U$10*$X$10+$AL$10</f>
        <v>0.65208333333333324</v>
      </c>
      <c r="K28" s="123"/>
      <c r="L28" s="123"/>
      <c r="M28" s="123"/>
      <c r="N28" s="124"/>
      <c r="O28" s="125" t="str">
        <f>L$20</f>
        <v>SV Rhenania Bottrop E2</v>
      </c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41" t="s">
        <v>26</v>
      </c>
      <c r="AF28" s="126" t="str">
        <f>L$21</f>
        <v>SV Rhenania Bottrop E3</v>
      </c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7"/>
      <c r="AW28" s="128"/>
      <c r="AX28" s="129"/>
      <c r="AY28" s="41" t="s">
        <v>27</v>
      </c>
      <c r="AZ28" s="129"/>
      <c r="BA28" s="137"/>
      <c r="BB28" s="128">
        <v>4</v>
      </c>
      <c r="BC28" s="138"/>
      <c r="BD28" s="29"/>
      <c r="BE28" s="30"/>
      <c r="BF28" s="39" t="str">
        <f t="shared" si="0"/>
        <v>0</v>
      </c>
      <c r="BG28" s="39" t="s">
        <v>27</v>
      </c>
      <c r="BH28" s="39" t="str">
        <f t="shared" si="1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0"/>
      <c r="BU28" s="30"/>
      <c r="BV28" s="34"/>
      <c r="BW28" s="34"/>
      <c r="BX28" s="34"/>
      <c r="BY28" s="34"/>
      <c r="BZ28" s="34"/>
      <c r="CA28" s="34"/>
      <c r="CB28" s="35"/>
      <c r="CP28" s="37"/>
      <c r="CQ28" s="37"/>
      <c r="CR28" s="37"/>
    </row>
    <row r="29" spans="1:96" s="36" customFormat="1" ht="18" customHeight="1" x14ac:dyDescent="0.25">
      <c r="A29" s="28"/>
      <c r="B29" s="102">
        <v>4</v>
      </c>
      <c r="C29" s="103"/>
      <c r="D29" s="103">
        <v>1</v>
      </c>
      <c r="E29" s="103"/>
      <c r="F29" s="103"/>
      <c r="G29" s="103"/>
      <c r="H29" s="103"/>
      <c r="I29" s="103"/>
      <c r="J29" s="104">
        <f t="shared" si="2"/>
        <v>0.66041666666666654</v>
      </c>
      <c r="K29" s="104"/>
      <c r="L29" s="104"/>
      <c r="M29" s="104"/>
      <c r="N29" s="105"/>
      <c r="O29" s="106" t="str">
        <f>L$16</f>
        <v>SV Vonderort 1949 e.V.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38" t="s">
        <v>26</v>
      </c>
      <c r="AF29" s="107" t="str">
        <f>L$18</f>
        <v>BV Osterfeld</v>
      </c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8"/>
      <c r="AW29" s="109"/>
      <c r="AX29" s="110"/>
      <c r="AY29" s="38" t="s">
        <v>27</v>
      </c>
      <c r="AZ29" s="110"/>
      <c r="BA29" s="111"/>
      <c r="BB29" s="109">
        <v>3</v>
      </c>
      <c r="BC29" s="112"/>
      <c r="BD29" s="29"/>
      <c r="BE29" s="30"/>
      <c r="BF29" s="39" t="str">
        <f t="shared" si="0"/>
        <v>0</v>
      </c>
      <c r="BG29" s="39" t="s">
        <v>27</v>
      </c>
      <c r="BH29" s="39" t="str">
        <f t="shared" si="1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0"/>
      <c r="BU29" s="30"/>
      <c r="BV29" s="34"/>
      <c r="BW29" s="34"/>
      <c r="BX29" s="34"/>
      <c r="BY29" s="34"/>
      <c r="BZ29" s="34"/>
      <c r="CA29" s="34"/>
      <c r="CB29" s="35"/>
      <c r="CP29" s="37"/>
      <c r="CQ29" s="37"/>
      <c r="CR29" s="37"/>
    </row>
    <row r="30" spans="1:96" s="36" customFormat="1" ht="18" customHeight="1" x14ac:dyDescent="0.25">
      <c r="A30" s="28"/>
      <c r="B30" s="139">
        <v>5</v>
      </c>
      <c r="C30" s="140"/>
      <c r="D30" s="140">
        <v>1</v>
      </c>
      <c r="E30" s="140"/>
      <c r="F30" s="140"/>
      <c r="G30" s="140"/>
      <c r="H30" s="140"/>
      <c r="I30" s="140"/>
      <c r="J30" s="132">
        <f t="shared" si="2"/>
        <v>0.66874999999999984</v>
      </c>
      <c r="K30" s="132"/>
      <c r="L30" s="132"/>
      <c r="M30" s="132"/>
      <c r="N30" s="133"/>
      <c r="O30" s="141" t="str">
        <f>L$17</f>
        <v xml:space="preserve">Batenbrock Ruhrpott Kicker 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42" t="s">
        <v>26</v>
      </c>
      <c r="AF30" s="142" t="str">
        <f>L$20</f>
        <v>SV Rhenania Bottrop E2</v>
      </c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3"/>
      <c r="AW30" s="144"/>
      <c r="AX30" s="145"/>
      <c r="AY30" s="42" t="s">
        <v>27</v>
      </c>
      <c r="AZ30" s="145"/>
      <c r="BA30" s="146"/>
      <c r="BB30" s="144">
        <v>1</v>
      </c>
      <c r="BC30" s="147"/>
      <c r="BD30" s="29"/>
      <c r="BE30" s="30"/>
      <c r="BF30" s="39" t="str">
        <f t="shared" si="0"/>
        <v>0</v>
      </c>
      <c r="BG30" s="39" t="s">
        <v>27</v>
      </c>
      <c r="BH30" s="39" t="str">
        <f t="shared" si="1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0"/>
      <c r="BU30" s="30"/>
      <c r="BV30" s="34"/>
      <c r="BW30" s="34"/>
      <c r="BX30" s="34"/>
      <c r="BY30" s="34"/>
      <c r="BZ30" s="34"/>
      <c r="CA30" s="34"/>
      <c r="CB30" s="35"/>
      <c r="CP30" s="37"/>
      <c r="CQ30" s="37"/>
      <c r="CR30" s="37"/>
    </row>
    <row r="31" spans="1:96" s="36" customFormat="1" ht="18" customHeight="1" thickBot="1" x14ac:dyDescent="0.25">
      <c r="A31" s="28"/>
      <c r="B31" s="121">
        <v>6</v>
      </c>
      <c r="C31" s="122"/>
      <c r="D31" s="122">
        <v>1</v>
      </c>
      <c r="E31" s="122"/>
      <c r="F31" s="122"/>
      <c r="G31" s="122"/>
      <c r="H31" s="122"/>
      <c r="I31" s="122"/>
      <c r="J31" s="123">
        <f t="shared" si="2"/>
        <v>0.67708333333333315</v>
      </c>
      <c r="K31" s="123"/>
      <c r="L31" s="123"/>
      <c r="M31" s="123"/>
      <c r="N31" s="124"/>
      <c r="O31" s="125" t="str">
        <f>L$19</f>
        <v>Croatia Mülheim E2</v>
      </c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41" t="s">
        <v>26</v>
      </c>
      <c r="AF31" s="126" t="str">
        <f>L$21</f>
        <v>SV Rhenania Bottrop E3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7"/>
      <c r="AW31" s="128"/>
      <c r="AX31" s="129"/>
      <c r="AY31" s="41" t="s">
        <v>27</v>
      </c>
      <c r="AZ31" s="129"/>
      <c r="BA31" s="137"/>
      <c r="BB31" s="128">
        <v>2</v>
      </c>
      <c r="BC31" s="138"/>
      <c r="BD31" s="29"/>
      <c r="BE31" s="30"/>
      <c r="BF31" s="39" t="str">
        <f t="shared" si="0"/>
        <v>0</v>
      </c>
      <c r="BG31" s="39" t="s">
        <v>27</v>
      </c>
      <c r="BH31" s="39" t="str">
        <f t="shared" si="1"/>
        <v>0</v>
      </c>
      <c r="BI31" s="33"/>
      <c r="BJ31" s="33"/>
      <c r="BK31" s="24"/>
      <c r="BL31" s="24"/>
      <c r="BM31" s="24"/>
      <c r="BN31" s="24"/>
      <c r="BO31" s="24"/>
      <c r="BP31" s="24"/>
      <c r="BQ31" s="24"/>
      <c r="BR31" s="24"/>
      <c r="BS31" s="24"/>
      <c r="BT31" s="30"/>
      <c r="BU31" s="30"/>
      <c r="BV31" s="34"/>
      <c r="BW31" s="34"/>
      <c r="BX31" s="34"/>
      <c r="BY31" s="34"/>
      <c r="BZ31" s="34"/>
      <c r="CA31" s="34"/>
      <c r="CB31" s="35"/>
      <c r="CP31" s="37"/>
      <c r="CQ31" s="37"/>
      <c r="CR31" s="37"/>
    </row>
    <row r="32" spans="1:96" s="36" customFormat="1" ht="18" customHeight="1" x14ac:dyDescent="0.25">
      <c r="A32" s="28"/>
      <c r="B32" s="102">
        <v>7</v>
      </c>
      <c r="C32" s="103"/>
      <c r="D32" s="103">
        <v>1</v>
      </c>
      <c r="E32" s="103"/>
      <c r="F32" s="103"/>
      <c r="G32" s="103"/>
      <c r="H32" s="103"/>
      <c r="I32" s="103"/>
      <c r="J32" s="104">
        <f t="shared" si="2"/>
        <v>0.68541666666666645</v>
      </c>
      <c r="K32" s="104"/>
      <c r="L32" s="104"/>
      <c r="M32" s="104"/>
      <c r="N32" s="105"/>
      <c r="O32" s="106" t="str">
        <f>L$20</f>
        <v>SV Rhenania Bottrop E2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38" t="s">
        <v>26</v>
      </c>
      <c r="AF32" s="107" t="str">
        <f>L$16</f>
        <v>SV Vonderort 1949 e.V.</v>
      </c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8"/>
      <c r="AW32" s="109"/>
      <c r="AX32" s="110"/>
      <c r="AY32" s="38" t="s">
        <v>27</v>
      </c>
      <c r="AZ32" s="110"/>
      <c r="BA32" s="111"/>
      <c r="BB32" s="109">
        <v>6</v>
      </c>
      <c r="BC32" s="112"/>
      <c r="BD32" s="43"/>
      <c r="BE32" s="30"/>
      <c r="BF32" s="39" t="str">
        <f t="shared" si="0"/>
        <v>0</v>
      </c>
      <c r="BG32" s="39" t="s">
        <v>27</v>
      </c>
      <c r="BH32" s="39" t="str">
        <f t="shared" si="1"/>
        <v>0</v>
      </c>
      <c r="BI32" s="33"/>
      <c r="BJ32" s="33"/>
      <c r="BK32" s="44"/>
      <c r="BL32" s="44"/>
      <c r="BM32" s="45" t="str">
        <f>$L$20</f>
        <v>SV Rhenania Bottrop E2</v>
      </c>
      <c r="BN32" s="46">
        <f>COUNT($AW$28,$AZ$30,$AW$32,$AZ$37,$AZ$40)</f>
        <v>0</v>
      </c>
      <c r="BO32" s="46">
        <f>SUM($BF$28+$BH$30+$BF$32+$BH$37+$BH$40)</f>
        <v>0</v>
      </c>
      <c r="BP32" s="46">
        <f>SUM($AW$28+$AZ$30+$AW$32+$AZ$37+$AZ$40)</f>
        <v>0</v>
      </c>
      <c r="BQ32" s="47" t="s">
        <v>27</v>
      </c>
      <c r="BR32" s="46">
        <f>SUM($AZ$28+$AW$30+$AZ$32+$AW$37+$AW$40)</f>
        <v>0</v>
      </c>
      <c r="BS32" s="46">
        <f t="shared" ref="BS32:BS37" si="3">SUM(BP32-BR32)</f>
        <v>0</v>
      </c>
      <c r="BT32" s="30"/>
      <c r="BU32" s="30"/>
      <c r="BV32" s="34"/>
      <c r="BW32" s="34"/>
      <c r="BX32" s="34"/>
      <c r="BY32" s="34"/>
      <c r="BZ32" s="34"/>
      <c r="CA32" s="34"/>
      <c r="CB32" s="35"/>
      <c r="CP32" s="37"/>
      <c r="CQ32" s="37"/>
      <c r="CR32" s="37"/>
    </row>
    <row r="33" spans="1:96" s="36" customFormat="1" ht="18" customHeight="1" x14ac:dyDescent="0.25">
      <c r="A33" s="28"/>
      <c r="B33" s="139">
        <v>8</v>
      </c>
      <c r="C33" s="140"/>
      <c r="D33" s="140">
        <v>1</v>
      </c>
      <c r="E33" s="140"/>
      <c r="F33" s="140"/>
      <c r="G33" s="140"/>
      <c r="H33" s="140"/>
      <c r="I33" s="140"/>
      <c r="J33" s="132">
        <f t="shared" si="2"/>
        <v>0.69374999999999976</v>
      </c>
      <c r="K33" s="132"/>
      <c r="L33" s="132"/>
      <c r="M33" s="132"/>
      <c r="N33" s="133"/>
      <c r="O33" s="141" t="str">
        <f>L$17</f>
        <v xml:space="preserve">Batenbrock Ruhrpott Kicker </v>
      </c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42" t="s">
        <v>26</v>
      </c>
      <c r="AF33" s="142" t="str">
        <f>L$19</f>
        <v>Croatia Mülheim E2</v>
      </c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3"/>
      <c r="AW33" s="144"/>
      <c r="AX33" s="145"/>
      <c r="AY33" s="42" t="s">
        <v>27</v>
      </c>
      <c r="AZ33" s="145"/>
      <c r="BA33" s="146"/>
      <c r="BB33" s="144">
        <v>5</v>
      </c>
      <c r="BC33" s="147"/>
      <c r="BD33" s="43"/>
      <c r="BE33" s="30"/>
      <c r="BF33" s="39" t="str">
        <f t="shared" si="0"/>
        <v>0</v>
      </c>
      <c r="BG33" s="39" t="s">
        <v>27</v>
      </c>
      <c r="BH33" s="39" t="str">
        <f t="shared" si="1"/>
        <v>0</v>
      </c>
      <c r="BI33" s="33"/>
      <c r="BJ33" s="33"/>
      <c r="BK33" s="44"/>
      <c r="BL33" s="44"/>
      <c r="BM33" s="48" t="str">
        <f>$L$16</f>
        <v>SV Vonderort 1949 e.V.</v>
      </c>
      <c r="BN33" s="46">
        <f>COUNT($AW$26,$AW$29,$AZ$32,$AW$35,$AZ$38)</f>
        <v>0</v>
      </c>
      <c r="BO33" s="46">
        <f>SUM($BF$26+$BF$29+$BH$32+$BF$35+$BH$38)</f>
        <v>0</v>
      </c>
      <c r="BP33" s="46">
        <f>SUM($AW$26+$AW$29+$AZ$32+$AW$35+$AZ$38)</f>
        <v>0</v>
      </c>
      <c r="BQ33" s="47" t="s">
        <v>27</v>
      </c>
      <c r="BR33" s="46">
        <f>SUM($AZ$26+$AZ$29+$AW$32+$AZ$35+$AW$38)</f>
        <v>0</v>
      </c>
      <c r="BS33" s="46">
        <f t="shared" si="3"/>
        <v>0</v>
      </c>
      <c r="BT33" s="30"/>
      <c r="BU33" s="30"/>
      <c r="BV33" s="34"/>
      <c r="BW33" s="34"/>
      <c r="BX33" s="34"/>
      <c r="BY33" s="34"/>
      <c r="BZ33" s="34"/>
      <c r="CA33" s="34"/>
      <c r="CB33" s="35"/>
      <c r="CP33" s="37"/>
      <c r="CQ33" s="37"/>
      <c r="CR33" s="37"/>
    </row>
    <row r="34" spans="1:96" s="36" customFormat="1" ht="18" customHeight="1" thickBot="1" x14ac:dyDescent="0.3">
      <c r="A34" s="28"/>
      <c r="B34" s="121">
        <v>9</v>
      </c>
      <c r="C34" s="122"/>
      <c r="D34" s="122">
        <v>1</v>
      </c>
      <c r="E34" s="122"/>
      <c r="F34" s="122"/>
      <c r="G34" s="122"/>
      <c r="H34" s="122"/>
      <c r="I34" s="122"/>
      <c r="J34" s="123">
        <f t="shared" si="2"/>
        <v>0.70208333333333306</v>
      </c>
      <c r="K34" s="123"/>
      <c r="L34" s="123"/>
      <c r="M34" s="123"/>
      <c r="N34" s="124"/>
      <c r="O34" s="125" t="str">
        <f>L$21</f>
        <v>SV Rhenania Bottrop E3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41" t="s">
        <v>26</v>
      </c>
      <c r="AF34" s="126" t="str">
        <f>L$18</f>
        <v>BV Osterfeld</v>
      </c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7"/>
      <c r="AW34" s="128"/>
      <c r="AX34" s="129"/>
      <c r="AY34" s="41" t="s">
        <v>27</v>
      </c>
      <c r="AZ34" s="129"/>
      <c r="BA34" s="137"/>
      <c r="BB34" s="128">
        <v>4</v>
      </c>
      <c r="BC34" s="138"/>
      <c r="BD34" s="43"/>
      <c r="BE34" s="30"/>
      <c r="BF34" s="39" t="str">
        <f t="shared" si="0"/>
        <v>0</v>
      </c>
      <c r="BG34" s="39" t="s">
        <v>27</v>
      </c>
      <c r="BH34" s="39" t="str">
        <f t="shared" si="1"/>
        <v>0</v>
      </c>
      <c r="BI34" s="33"/>
      <c r="BJ34" s="33"/>
      <c r="BK34" s="44"/>
      <c r="BL34" s="44"/>
      <c r="BM34" s="45" t="str">
        <f>$L$18</f>
        <v>BV Osterfeld</v>
      </c>
      <c r="BN34" s="46">
        <f>COUNT($AW$27,$AZ$29,$AZ$34,$AW$37,$AZ$39)</f>
        <v>0</v>
      </c>
      <c r="BO34" s="46">
        <f>SUM($BF$27+$BH$29+$BH$34+$BF$37+$BH$39)</f>
        <v>0</v>
      </c>
      <c r="BP34" s="46">
        <f>SUM($AW$27+$AZ$29+$AZ$34+$AW$37+$AZ$39)</f>
        <v>0</v>
      </c>
      <c r="BQ34" s="47" t="s">
        <v>27</v>
      </c>
      <c r="BR34" s="46">
        <f>SUM($AZ$27+$AW$29+$AW$34+$AZ$37+AW39)</f>
        <v>0</v>
      </c>
      <c r="BS34" s="46">
        <f t="shared" si="3"/>
        <v>0</v>
      </c>
      <c r="BT34" s="30"/>
      <c r="BU34" s="30"/>
      <c r="BV34" s="34"/>
      <c r="BW34" s="34"/>
      <c r="BX34" s="34"/>
      <c r="BY34" s="34"/>
      <c r="BZ34" s="34"/>
      <c r="CA34" s="34"/>
      <c r="CB34" s="35"/>
      <c r="CP34" s="37"/>
      <c r="CQ34" s="37"/>
      <c r="CR34" s="37"/>
    </row>
    <row r="35" spans="1:96" s="36" customFormat="1" ht="18" customHeight="1" x14ac:dyDescent="0.25">
      <c r="A35" s="28"/>
      <c r="B35" s="102">
        <v>10</v>
      </c>
      <c r="C35" s="103"/>
      <c r="D35" s="103">
        <v>1</v>
      </c>
      <c r="E35" s="103"/>
      <c r="F35" s="103"/>
      <c r="G35" s="103"/>
      <c r="H35" s="103"/>
      <c r="I35" s="103"/>
      <c r="J35" s="104">
        <f t="shared" si="2"/>
        <v>0.71041666666666636</v>
      </c>
      <c r="K35" s="104"/>
      <c r="L35" s="104"/>
      <c r="M35" s="104"/>
      <c r="N35" s="105"/>
      <c r="O35" s="106" t="str">
        <f>L$16</f>
        <v>SV Vonderort 1949 e.V.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38" t="s">
        <v>26</v>
      </c>
      <c r="AF35" s="107" t="str">
        <f>L$19</f>
        <v>Croatia Mülheim E2</v>
      </c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8"/>
      <c r="AW35" s="109"/>
      <c r="AX35" s="110"/>
      <c r="AY35" s="38" t="s">
        <v>27</v>
      </c>
      <c r="AZ35" s="110"/>
      <c r="BA35" s="111"/>
      <c r="BB35" s="109">
        <v>3</v>
      </c>
      <c r="BC35" s="112"/>
      <c r="BD35" s="43"/>
      <c r="BE35" s="30"/>
      <c r="BF35" s="39" t="str">
        <f t="shared" si="0"/>
        <v>0</v>
      </c>
      <c r="BG35" s="39" t="s">
        <v>27</v>
      </c>
      <c r="BH35" s="39" t="str">
        <f t="shared" si="1"/>
        <v>0</v>
      </c>
      <c r="BI35" s="33"/>
      <c r="BJ35" s="33"/>
      <c r="BK35" s="44"/>
      <c r="BL35" s="44"/>
      <c r="BM35" s="45" t="str">
        <f>$L$19</f>
        <v>Croatia Mülheim E2</v>
      </c>
      <c r="BN35" s="46">
        <f>COUNT($AZ$27,$AW$31,$AZ$33,$AZ$35,$AW$40)</f>
        <v>0</v>
      </c>
      <c r="BO35" s="46">
        <f>SUM($BH$27+$BF$31+$BH$33+$BH$35+$BF$40)</f>
        <v>0</v>
      </c>
      <c r="BP35" s="46">
        <f>SUM($AZ$27+$AW$31+$AZ$33+$AZ$35+$AW$40)</f>
        <v>0</v>
      </c>
      <c r="BQ35" s="47" t="s">
        <v>27</v>
      </c>
      <c r="BR35" s="46">
        <f>SUM($AW$27+$AZ$31+$AW$33+$AW$35+$AZ$40)</f>
        <v>0</v>
      </c>
      <c r="BS35" s="46">
        <f t="shared" si="3"/>
        <v>0</v>
      </c>
      <c r="BT35" s="30"/>
      <c r="BU35" s="30"/>
      <c r="BV35" s="34"/>
      <c r="BW35" s="34"/>
      <c r="BX35" s="34"/>
      <c r="BY35" s="34"/>
      <c r="BZ35" s="34"/>
      <c r="CA35" s="34"/>
      <c r="CB35" s="35"/>
      <c r="CP35" s="37"/>
      <c r="CQ35" s="37"/>
      <c r="CR35" s="37"/>
    </row>
    <row r="36" spans="1:96" s="36" customFormat="1" ht="18" customHeight="1" x14ac:dyDescent="0.25">
      <c r="A36" s="28"/>
      <c r="B36" s="139">
        <v>11</v>
      </c>
      <c r="C36" s="140"/>
      <c r="D36" s="140">
        <v>1</v>
      </c>
      <c r="E36" s="140"/>
      <c r="F36" s="140"/>
      <c r="G36" s="140"/>
      <c r="H36" s="140"/>
      <c r="I36" s="140"/>
      <c r="J36" s="132">
        <f t="shared" si="2"/>
        <v>0.71874999999999967</v>
      </c>
      <c r="K36" s="132"/>
      <c r="L36" s="132"/>
      <c r="M36" s="132"/>
      <c r="N36" s="133"/>
      <c r="O36" s="141" t="str">
        <f>L$21</f>
        <v>SV Rhenania Bottrop E3</v>
      </c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42" t="s">
        <v>26</v>
      </c>
      <c r="AF36" s="142" t="str">
        <f>L$17</f>
        <v xml:space="preserve">Batenbrock Ruhrpott Kicker </v>
      </c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3"/>
      <c r="AW36" s="144"/>
      <c r="AX36" s="145"/>
      <c r="AY36" s="42" t="s">
        <v>27</v>
      </c>
      <c r="AZ36" s="145"/>
      <c r="BA36" s="146"/>
      <c r="BB36" s="144">
        <v>1</v>
      </c>
      <c r="BC36" s="147"/>
      <c r="BD36" s="43"/>
      <c r="BE36" s="30"/>
      <c r="BF36" s="39" t="str">
        <f t="shared" si="0"/>
        <v>0</v>
      </c>
      <c r="BG36" s="39" t="s">
        <v>27</v>
      </c>
      <c r="BH36" s="39" t="str">
        <f t="shared" si="1"/>
        <v>0</v>
      </c>
      <c r="BI36" s="33"/>
      <c r="BJ36" s="33"/>
      <c r="BK36" s="44"/>
      <c r="BL36" s="44"/>
      <c r="BM36" s="45" t="str">
        <f>$L$17</f>
        <v xml:space="preserve">Batenbrock Ruhrpott Kicker </v>
      </c>
      <c r="BN36" s="46">
        <f>COUNT($AZ$26,$AW$30,$AW$33,$AZ$36,$AW$39)</f>
        <v>0</v>
      </c>
      <c r="BO36" s="46">
        <f>SUM($BH$26+$BF$30+$BF$33+$BH$36,$BF$39)</f>
        <v>0</v>
      </c>
      <c r="BP36" s="46">
        <f>SUM($AZ$26+$AW$30+$AW$33+$AZ$36+$AW$39)</f>
        <v>0</v>
      </c>
      <c r="BQ36" s="47" t="s">
        <v>27</v>
      </c>
      <c r="BR36" s="46">
        <f>SUM($AW$26+$AZ$30+$AZ$33+$AW$36+$AZ$39)</f>
        <v>0</v>
      </c>
      <c r="BS36" s="46">
        <f t="shared" si="3"/>
        <v>0</v>
      </c>
      <c r="BT36" s="30"/>
      <c r="BU36" s="30"/>
      <c r="BV36" s="34"/>
      <c r="BW36" s="34"/>
      <c r="BX36" s="34"/>
      <c r="BY36" s="34"/>
      <c r="BZ36" s="34"/>
      <c r="CA36" s="34"/>
      <c r="CB36" s="35"/>
      <c r="CP36" s="37"/>
      <c r="CQ36" s="37"/>
      <c r="CR36" s="37"/>
    </row>
    <row r="37" spans="1:96" s="36" customFormat="1" ht="18" customHeight="1" thickBot="1" x14ac:dyDescent="0.3">
      <c r="A37" s="28"/>
      <c r="B37" s="121">
        <v>12</v>
      </c>
      <c r="C37" s="122"/>
      <c r="D37" s="122">
        <v>1</v>
      </c>
      <c r="E37" s="122"/>
      <c r="F37" s="122"/>
      <c r="G37" s="122"/>
      <c r="H37" s="122"/>
      <c r="I37" s="122"/>
      <c r="J37" s="123">
        <f t="shared" si="2"/>
        <v>0.72708333333333297</v>
      </c>
      <c r="K37" s="123"/>
      <c r="L37" s="123"/>
      <c r="M37" s="123"/>
      <c r="N37" s="124"/>
      <c r="O37" s="125" t="str">
        <f>L$18</f>
        <v>BV Osterfeld</v>
      </c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41" t="s">
        <v>26</v>
      </c>
      <c r="AF37" s="126" t="str">
        <f>L$20</f>
        <v>SV Rhenania Bottrop E2</v>
      </c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7"/>
      <c r="AW37" s="128"/>
      <c r="AX37" s="129"/>
      <c r="AY37" s="41" t="s">
        <v>27</v>
      </c>
      <c r="AZ37" s="129"/>
      <c r="BA37" s="137"/>
      <c r="BB37" s="128">
        <v>2</v>
      </c>
      <c r="BC37" s="138"/>
      <c r="BD37" s="43"/>
      <c r="BE37" s="30"/>
      <c r="BF37" s="39" t="str">
        <f t="shared" si="0"/>
        <v>0</v>
      </c>
      <c r="BG37" s="39" t="s">
        <v>27</v>
      </c>
      <c r="BH37" s="39" t="str">
        <f t="shared" si="1"/>
        <v>0</v>
      </c>
      <c r="BI37" s="33"/>
      <c r="BJ37" s="33"/>
      <c r="BK37" s="33"/>
      <c r="BL37" s="33"/>
      <c r="BM37" s="45" t="str">
        <f>$L$21</f>
        <v>SV Rhenania Bottrop E3</v>
      </c>
      <c r="BN37" s="46">
        <f>COUNT($AZ$28,$AZ$31,$AW$34,$AW$36,$AW$38)</f>
        <v>0</v>
      </c>
      <c r="BO37" s="46">
        <f>SUM($BH$28+$BH$31+$BF$34+$BF$36+$BF$38)</f>
        <v>0</v>
      </c>
      <c r="BP37" s="46">
        <f>SUM($AZ$28+$AZ$31+$AW$34+$AW$36+$AW$38)</f>
        <v>0</v>
      </c>
      <c r="BQ37" s="47" t="s">
        <v>27</v>
      </c>
      <c r="BR37" s="46">
        <f>SUM($AW$28+$AZ$31+$AW$34+$AW$36+$AW$38)</f>
        <v>0</v>
      </c>
      <c r="BS37" s="46">
        <f t="shared" si="3"/>
        <v>0</v>
      </c>
      <c r="BT37" s="30"/>
      <c r="BU37" s="30"/>
      <c r="BV37" s="34"/>
      <c r="BW37" s="34"/>
      <c r="BX37" s="34"/>
      <c r="BY37" s="34"/>
      <c r="BZ37" s="34"/>
      <c r="CA37" s="34"/>
      <c r="CB37" s="35"/>
      <c r="CP37" s="37"/>
      <c r="CQ37" s="37"/>
      <c r="CR37" s="37"/>
    </row>
    <row r="38" spans="1:96" s="36" customFormat="1" ht="18" customHeight="1" x14ac:dyDescent="0.2">
      <c r="A38" s="28"/>
      <c r="B38" s="102">
        <v>13</v>
      </c>
      <c r="C38" s="103"/>
      <c r="D38" s="103">
        <v>1</v>
      </c>
      <c r="E38" s="103"/>
      <c r="F38" s="103"/>
      <c r="G38" s="103"/>
      <c r="H38" s="103"/>
      <c r="I38" s="103"/>
      <c r="J38" s="104">
        <f t="shared" si="2"/>
        <v>0.73541666666666627</v>
      </c>
      <c r="K38" s="104"/>
      <c r="L38" s="104"/>
      <c r="M38" s="104"/>
      <c r="N38" s="105"/>
      <c r="O38" s="106" t="str">
        <f>L$21</f>
        <v>SV Rhenania Bottrop E3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38" t="s">
        <v>26</v>
      </c>
      <c r="AF38" s="107" t="str">
        <f>L$16</f>
        <v>SV Vonderort 1949 e.V.</v>
      </c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8"/>
      <c r="AW38" s="109"/>
      <c r="AX38" s="110"/>
      <c r="AY38" s="38" t="s">
        <v>27</v>
      </c>
      <c r="AZ38" s="110"/>
      <c r="BA38" s="111"/>
      <c r="BB38" s="109">
        <v>5</v>
      </c>
      <c r="BC38" s="112"/>
      <c r="BD38" s="43"/>
      <c r="BE38" s="30"/>
      <c r="BF38" s="39" t="str">
        <f t="shared" si="0"/>
        <v>0</v>
      </c>
      <c r="BG38" s="39" t="s">
        <v>27</v>
      </c>
      <c r="BH38" s="39" t="str">
        <f t="shared" si="1"/>
        <v>0</v>
      </c>
      <c r="BI38" s="33"/>
      <c r="BJ38" s="24"/>
      <c r="BK38" s="24"/>
      <c r="BL38" s="24"/>
      <c r="BM38" s="45"/>
      <c r="BN38" s="46"/>
      <c r="BO38" s="46"/>
      <c r="BP38" s="46"/>
      <c r="BQ38" s="47"/>
      <c r="BR38" s="46"/>
      <c r="BS38" s="46"/>
      <c r="BT38" s="30"/>
      <c r="BU38" s="30"/>
      <c r="BV38" s="34"/>
      <c r="BW38" s="34"/>
      <c r="BX38" s="34"/>
      <c r="BY38" s="34"/>
      <c r="BZ38" s="34"/>
      <c r="CA38" s="34"/>
      <c r="CB38" s="35"/>
      <c r="CP38" s="37"/>
      <c r="CQ38" s="37"/>
      <c r="CR38" s="37"/>
    </row>
    <row r="39" spans="1:96" s="36" customFormat="1" ht="18" customHeight="1" x14ac:dyDescent="0.25">
      <c r="A39" s="28"/>
      <c r="B39" s="139">
        <v>14</v>
      </c>
      <c r="C39" s="140"/>
      <c r="D39" s="140">
        <v>1</v>
      </c>
      <c r="E39" s="140"/>
      <c r="F39" s="140"/>
      <c r="G39" s="140"/>
      <c r="H39" s="140"/>
      <c r="I39" s="140"/>
      <c r="J39" s="132">
        <f t="shared" si="2"/>
        <v>0.74374999999999958</v>
      </c>
      <c r="K39" s="132"/>
      <c r="L39" s="132"/>
      <c r="M39" s="132"/>
      <c r="N39" s="133"/>
      <c r="O39" s="141" t="str">
        <f>L$17</f>
        <v xml:space="preserve">Batenbrock Ruhrpott Kicker </v>
      </c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42" t="s">
        <v>26</v>
      </c>
      <c r="AF39" s="142" t="str">
        <f>L$18</f>
        <v>BV Osterfeld</v>
      </c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3"/>
      <c r="AW39" s="144"/>
      <c r="AX39" s="145"/>
      <c r="AY39" s="42" t="s">
        <v>27</v>
      </c>
      <c r="AZ39" s="145"/>
      <c r="BA39" s="146"/>
      <c r="BB39" s="144">
        <v>6</v>
      </c>
      <c r="BC39" s="147"/>
      <c r="BD39" s="43"/>
      <c r="BE39" s="30"/>
      <c r="BF39" s="39" t="str">
        <f t="shared" si="0"/>
        <v>0</v>
      </c>
      <c r="BG39" s="39" t="s">
        <v>27</v>
      </c>
      <c r="BH39" s="39" t="str">
        <f t="shared" si="1"/>
        <v>0</v>
      </c>
      <c r="BI39" s="33"/>
      <c r="BJ39" s="33"/>
      <c r="BK39" s="44"/>
      <c r="BL39" s="44"/>
      <c r="BM39" s="45"/>
      <c r="BN39" s="46"/>
      <c r="BO39" s="46"/>
      <c r="BP39" s="47"/>
      <c r="BQ39" s="46"/>
      <c r="BR39" s="46"/>
      <c r="BS39" s="46"/>
      <c r="BT39" s="30"/>
      <c r="BU39" s="30"/>
      <c r="BV39" s="34"/>
      <c r="BW39" s="34"/>
      <c r="BX39" s="34"/>
      <c r="BY39" s="34"/>
      <c r="BZ39" s="34"/>
      <c r="CA39" s="34"/>
      <c r="CB39" s="35"/>
      <c r="CP39" s="37"/>
      <c r="CQ39" s="37"/>
      <c r="CR39" s="37"/>
    </row>
    <row r="40" spans="1:96" s="36" customFormat="1" ht="18" customHeight="1" thickBot="1" x14ac:dyDescent="0.3">
      <c r="A40" s="28"/>
      <c r="B40" s="121">
        <v>15</v>
      </c>
      <c r="C40" s="122"/>
      <c r="D40" s="122">
        <v>1</v>
      </c>
      <c r="E40" s="122"/>
      <c r="F40" s="122"/>
      <c r="G40" s="122"/>
      <c r="H40" s="122"/>
      <c r="I40" s="122"/>
      <c r="J40" s="123">
        <f t="shared" si="2"/>
        <v>0.75208333333333288</v>
      </c>
      <c r="K40" s="123"/>
      <c r="L40" s="123"/>
      <c r="M40" s="123"/>
      <c r="N40" s="124"/>
      <c r="O40" s="125" t="str">
        <f>L$19</f>
        <v>Croatia Mülheim E2</v>
      </c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41" t="s">
        <v>26</v>
      </c>
      <c r="AF40" s="126" t="str">
        <f>L$20</f>
        <v>SV Rhenania Bottrop E2</v>
      </c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7"/>
      <c r="AW40" s="128"/>
      <c r="AX40" s="129"/>
      <c r="AY40" s="41" t="s">
        <v>27</v>
      </c>
      <c r="AZ40" s="129"/>
      <c r="BA40" s="137"/>
      <c r="BB40" s="128">
        <v>2</v>
      </c>
      <c r="BC40" s="138"/>
      <c r="BD40" s="43"/>
      <c r="BE40" s="30"/>
      <c r="BF40" s="39" t="str">
        <f t="shared" si="0"/>
        <v>0</v>
      </c>
      <c r="BG40" s="39" t="s">
        <v>27</v>
      </c>
      <c r="BH40" s="39" t="str">
        <f t="shared" si="1"/>
        <v>0</v>
      </c>
      <c r="BI40" s="33"/>
      <c r="BJ40" s="33"/>
      <c r="BK40" s="44"/>
      <c r="BL40" s="44"/>
      <c r="BM40" s="45"/>
      <c r="BN40" s="46"/>
      <c r="BO40" s="46"/>
      <c r="BP40" s="47"/>
      <c r="BQ40" s="46"/>
      <c r="BR40" s="46"/>
      <c r="BS40" s="46"/>
      <c r="BT40" s="30"/>
      <c r="BU40" s="30"/>
      <c r="BV40" s="34"/>
      <c r="BW40" s="34"/>
      <c r="BX40" s="34"/>
      <c r="BY40" s="34"/>
      <c r="BZ40" s="34"/>
      <c r="CA40" s="34"/>
      <c r="CB40" s="35"/>
      <c r="CP40" s="37"/>
      <c r="CQ40" s="37"/>
      <c r="CR40" s="37"/>
    </row>
    <row r="41" spans="1:96" ht="6.75" customHeight="1" x14ac:dyDescent="0.25">
      <c r="B41" s="49"/>
      <c r="C41" s="49"/>
      <c r="D41" s="49"/>
      <c r="E41" s="49"/>
      <c r="F41" s="49"/>
      <c r="G41" s="49"/>
      <c r="H41" s="49"/>
      <c r="I41" s="49"/>
      <c r="J41" s="50"/>
      <c r="K41" s="50"/>
      <c r="L41" s="50"/>
      <c r="M41" s="50"/>
      <c r="N41" s="50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2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2"/>
      <c r="AX41" s="52"/>
      <c r="AY41" s="52"/>
      <c r="AZ41" s="52"/>
      <c r="BA41" s="52"/>
      <c r="BB41" s="52"/>
      <c r="BC41" s="52"/>
      <c r="BD41" s="53"/>
      <c r="BE41" s="54"/>
      <c r="BF41" s="55"/>
      <c r="BG41" s="55"/>
      <c r="BH41" s="55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6"/>
      <c r="BW41" s="56"/>
      <c r="BX41" s="56"/>
      <c r="BY41" s="56"/>
      <c r="BZ41" s="56"/>
      <c r="CA41" s="56"/>
      <c r="CB41" s="57"/>
    </row>
    <row r="42" spans="1:96" x14ac:dyDescent="0.25"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7"/>
      <c r="BW42" s="57"/>
      <c r="BX42" s="57"/>
      <c r="BY42" s="57"/>
      <c r="BZ42" s="57"/>
      <c r="CA42" s="57"/>
      <c r="CB42" s="57"/>
    </row>
    <row r="43" spans="1:96" x14ac:dyDescent="0.25">
      <c r="B43" s="27" t="s">
        <v>28</v>
      </c>
    </row>
    <row r="44" spans="1:96" ht="6" customHeight="1" thickBot="1" x14ac:dyDescent="0.3"/>
    <row r="45" spans="1:96" s="59" customFormat="1" ht="13.5" customHeight="1" thickBot="1" x14ac:dyDescent="0.3">
      <c r="I45" s="148" t="s">
        <v>11</v>
      </c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48" t="s">
        <v>29</v>
      </c>
      <c r="AL45" s="115"/>
      <c r="AM45" s="101"/>
      <c r="AN45" s="115" t="s">
        <v>30</v>
      </c>
      <c r="AO45" s="115"/>
      <c r="AP45" s="101"/>
      <c r="AQ45" s="148" t="s">
        <v>31</v>
      </c>
      <c r="AR45" s="115"/>
      <c r="AS45" s="115"/>
      <c r="AT45" s="115"/>
      <c r="AU45" s="101"/>
      <c r="AV45" s="148" t="s">
        <v>32</v>
      </c>
      <c r="AW45" s="115"/>
      <c r="AX45" s="101"/>
      <c r="AY45"/>
      <c r="AZ45"/>
      <c r="BA45"/>
      <c r="BB45"/>
      <c r="BC45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1"/>
      <c r="BW45" s="61"/>
      <c r="BX45" s="61"/>
      <c r="BY45" s="61"/>
      <c r="BZ45" s="61"/>
      <c r="CA45" s="61"/>
      <c r="CB45" s="61"/>
      <c r="CP45" s="62"/>
      <c r="CQ45" s="62"/>
      <c r="CR45" s="62"/>
    </row>
    <row r="46" spans="1:96" x14ac:dyDescent="0.25">
      <c r="B46" s="22"/>
      <c r="C46" s="22"/>
      <c r="D46" s="22"/>
      <c r="E46" s="22"/>
      <c r="F46" s="22"/>
      <c r="G46" s="22"/>
      <c r="H46" s="22"/>
      <c r="I46" s="163" t="s">
        <v>13</v>
      </c>
      <c r="J46" s="164"/>
      <c r="K46" s="165" t="str">
        <f t="shared" ref="K46:K51" si="4">BM32</f>
        <v>SV Rhenania Bottrop E2</v>
      </c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6">
        <f t="shared" ref="AK46:AK51" si="5">BN32</f>
        <v>0</v>
      </c>
      <c r="AL46" s="166"/>
      <c r="AM46" s="166"/>
      <c r="AN46" s="166">
        <f t="shared" ref="AN46:AN51" si="6">BO32</f>
        <v>0</v>
      </c>
      <c r="AO46" s="166"/>
      <c r="AP46" s="167"/>
      <c r="AQ46" s="168">
        <f t="shared" ref="AQ46:AQ51" si="7">BP32</f>
        <v>0</v>
      </c>
      <c r="AR46" s="169"/>
      <c r="AS46" s="63" t="s">
        <v>27</v>
      </c>
      <c r="AT46" s="169">
        <f t="shared" ref="AT46:AT51" si="8">BR32</f>
        <v>0</v>
      </c>
      <c r="AU46" s="170"/>
      <c r="AV46" s="149">
        <f t="shared" ref="AV46:AV51" si="9">BS32</f>
        <v>0</v>
      </c>
      <c r="AW46" s="150"/>
      <c r="AX46" s="151"/>
    </row>
    <row r="47" spans="1:96" x14ac:dyDescent="0.25">
      <c r="B47" s="22"/>
      <c r="C47" s="22"/>
      <c r="D47" s="22"/>
      <c r="E47" s="22"/>
      <c r="F47" s="22"/>
      <c r="G47" s="22"/>
      <c r="H47" s="22"/>
      <c r="I47" s="152" t="s">
        <v>14</v>
      </c>
      <c r="J47" s="153"/>
      <c r="K47" s="154" t="str">
        <f t="shared" si="4"/>
        <v>SV Vonderort 1949 e.V.</v>
      </c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5">
        <f t="shared" si="5"/>
        <v>0</v>
      </c>
      <c r="AL47" s="155"/>
      <c r="AM47" s="155"/>
      <c r="AN47" s="155">
        <f t="shared" si="6"/>
        <v>0</v>
      </c>
      <c r="AO47" s="155"/>
      <c r="AP47" s="156"/>
      <c r="AQ47" s="157">
        <f t="shared" si="7"/>
        <v>0</v>
      </c>
      <c r="AR47" s="158"/>
      <c r="AS47" s="64" t="s">
        <v>27</v>
      </c>
      <c r="AT47" s="158">
        <f t="shared" si="8"/>
        <v>0</v>
      </c>
      <c r="AU47" s="159"/>
      <c r="AV47" s="160">
        <f t="shared" si="9"/>
        <v>0</v>
      </c>
      <c r="AW47" s="161"/>
      <c r="AX47" s="162"/>
    </row>
    <row r="48" spans="1:96" x14ac:dyDescent="0.25">
      <c r="B48" s="22"/>
      <c r="C48" s="22"/>
      <c r="D48" s="22"/>
      <c r="E48" s="22"/>
      <c r="F48" s="22"/>
      <c r="G48" s="22"/>
      <c r="H48" s="22"/>
      <c r="I48" s="152" t="s">
        <v>15</v>
      </c>
      <c r="J48" s="153"/>
      <c r="K48" s="154" t="str">
        <f t="shared" si="4"/>
        <v>BV Osterfeld</v>
      </c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5">
        <f t="shared" si="5"/>
        <v>0</v>
      </c>
      <c r="AL48" s="155"/>
      <c r="AM48" s="155"/>
      <c r="AN48" s="155">
        <f t="shared" si="6"/>
        <v>0</v>
      </c>
      <c r="AO48" s="155"/>
      <c r="AP48" s="156"/>
      <c r="AQ48" s="157">
        <f t="shared" si="7"/>
        <v>0</v>
      </c>
      <c r="AR48" s="158"/>
      <c r="AS48" s="64" t="s">
        <v>27</v>
      </c>
      <c r="AT48" s="158">
        <f t="shared" si="8"/>
        <v>0</v>
      </c>
      <c r="AU48" s="159"/>
      <c r="AV48" s="160">
        <f t="shared" si="9"/>
        <v>0</v>
      </c>
      <c r="AW48" s="161"/>
      <c r="AX48" s="162"/>
    </row>
    <row r="49" spans="2:50" x14ac:dyDescent="0.25">
      <c r="B49" s="22"/>
      <c r="C49" s="22"/>
      <c r="D49" s="22"/>
      <c r="E49" s="22"/>
      <c r="F49" s="22"/>
      <c r="G49" s="22"/>
      <c r="H49" s="22"/>
      <c r="I49" s="152" t="s">
        <v>16</v>
      </c>
      <c r="J49" s="153"/>
      <c r="K49" s="154" t="str">
        <f t="shared" si="4"/>
        <v>Croatia Mülheim E2</v>
      </c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5">
        <f t="shared" si="5"/>
        <v>0</v>
      </c>
      <c r="AL49" s="155"/>
      <c r="AM49" s="155"/>
      <c r="AN49" s="155">
        <f t="shared" si="6"/>
        <v>0</v>
      </c>
      <c r="AO49" s="155"/>
      <c r="AP49" s="156"/>
      <c r="AQ49" s="157">
        <f t="shared" si="7"/>
        <v>0</v>
      </c>
      <c r="AR49" s="158"/>
      <c r="AS49" s="64" t="s">
        <v>27</v>
      </c>
      <c r="AT49" s="158">
        <f t="shared" si="8"/>
        <v>0</v>
      </c>
      <c r="AU49" s="159"/>
      <c r="AV49" s="160">
        <f t="shared" si="9"/>
        <v>0</v>
      </c>
      <c r="AW49" s="161"/>
      <c r="AX49" s="162"/>
    </row>
    <row r="50" spans="2:50" x14ac:dyDescent="0.25">
      <c r="B50" s="22"/>
      <c r="C50" s="22"/>
      <c r="D50" s="22"/>
      <c r="E50" s="22"/>
      <c r="F50" s="22"/>
      <c r="G50" s="22"/>
      <c r="H50" s="22"/>
      <c r="I50" s="152" t="s">
        <v>17</v>
      </c>
      <c r="J50" s="153"/>
      <c r="K50" s="154" t="str">
        <f t="shared" si="4"/>
        <v xml:space="preserve">Batenbrock Ruhrpott Kicker </v>
      </c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5">
        <f t="shared" si="5"/>
        <v>0</v>
      </c>
      <c r="AL50" s="155"/>
      <c r="AM50" s="155"/>
      <c r="AN50" s="155">
        <f t="shared" si="6"/>
        <v>0</v>
      </c>
      <c r="AO50" s="155"/>
      <c r="AP50" s="156"/>
      <c r="AQ50" s="157">
        <f t="shared" si="7"/>
        <v>0</v>
      </c>
      <c r="AR50" s="158"/>
      <c r="AS50" s="64" t="s">
        <v>27</v>
      </c>
      <c r="AT50" s="158">
        <f t="shared" si="8"/>
        <v>0</v>
      </c>
      <c r="AU50" s="159"/>
      <c r="AV50" s="160">
        <f t="shared" si="9"/>
        <v>0</v>
      </c>
      <c r="AW50" s="161"/>
      <c r="AX50" s="162"/>
    </row>
    <row r="51" spans="2:50" ht="15.75" thickBot="1" x14ac:dyDescent="0.3">
      <c r="B51" s="22"/>
      <c r="C51" s="22"/>
      <c r="D51" s="22"/>
      <c r="E51" s="22"/>
      <c r="F51" s="22"/>
      <c r="G51" s="22"/>
      <c r="H51" s="22"/>
      <c r="I51" s="171" t="s">
        <v>18</v>
      </c>
      <c r="J51" s="172"/>
      <c r="K51" s="173" t="str">
        <f t="shared" si="4"/>
        <v>SV Rhenania Bottrop E3</v>
      </c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4">
        <f t="shared" si="5"/>
        <v>0</v>
      </c>
      <c r="AL51" s="174"/>
      <c r="AM51" s="174"/>
      <c r="AN51" s="174">
        <f t="shared" si="6"/>
        <v>0</v>
      </c>
      <c r="AO51" s="174"/>
      <c r="AP51" s="175"/>
      <c r="AQ51" s="176">
        <f t="shared" si="7"/>
        <v>0</v>
      </c>
      <c r="AR51" s="177"/>
      <c r="AS51" s="65" t="s">
        <v>27</v>
      </c>
      <c r="AT51" s="177">
        <f t="shared" si="8"/>
        <v>0</v>
      </c>
      <c r="AU51" s="178"/>
      <c r="AV51" s="179">
        <f t="shared" si="9"/>
        <v>0</v>
      </c>
      <c r="AW51" s="180"/>
      <c r="AX51" s="181"/>
    </row>
    <row r="53" spans="2:50" ht="25.5" x14ac:dyDescent="0.35">
      <c r="L53" s="66" t="s">
        <v>40</v>
      </c>
    </row>
  </sheetData>
  <mergeCells count="219">
    <mergeCell ref="AV50:AX50"/>
    <mergeCell ref="I51:J51"/>
    <mergeCell ref="K51:AJ51"/>
    <mergeCell ref="AK51:AM51"/>
    <mergeCell ref="AN51:AP51"/>
    <mergeCell ref="AQ51:AR51"/>
    <mergeCell ref="AT51:AU51"/>
    <mergeCell ref="AV51:AX51"/>
    <mergeCell ref="I50:J50"/>
    <mergeCell ref="K50:AJ50"/>
    <mergeCell ref="AK50:AM50"/>
    <mergeCell ref="AN50:AP50"/>
    <mergeCell ref="AQ50:AR50"/>
    <mergeCell ref="AT50:AU50"/>
    <mergeCell ref="AV48:AX48"/>
    <mergeCell ref="I49:J49"/>
    <mergeCell ref="K49:AJ49"/>
    <mergeCell ref="AK49:AM49"/>
    <mergeCell ref="AN49:AP49"/>
    <mergeCell ref="AQ49:AR49"/>
    <mergeCell ref="AT49:AU49"/>
    <mergeCell ref="AV49:AX49"/>
    <mergeCell ref="I48:J48"/>
    <mergeCell ref="K48:AJ48"/>
    <mergeCell ref="AK48:AM48"/>
    <mergeCell ref="AN48:AP48"/>
    <mergeCell ref="AQ48:AR48"/>
    <mergeCell ref="AT48:AU48"/>
    <mergeCell ref="AV46:AX46"/>
    <mergeCell ref="I47:J47"/>
    <mergeCell ref="K47:AJ47"/>
    <mergeCell ref="AK47:AM47"/>
    <mergeCell ref="AN47:AP47"/>
    <mergeCell ref="AQ47:AR47"/>
    <mergeCell ref="AT47:AU47"/>
    <mergeCell ref="AV47:AX47"/>
    <mergeCell ref="I46:J46"/>
    <mergeCell ref="K46:AJ46"/>
    <mergeCell ref="AK46:AM46"/>
    <mergeCell ref="AN46:AP46"/>
    <mergeCell ref="AQ46:AR46"/>
    <mergeCell ref="AT46:AU46"/>
    <mergeCell ref="AZ40:BA40"/>
    <mergeCell ref="BB40:BC40"/>
    <mergeCell ref="I45:AJ45"/>
    <mergeCell ref="AK45:AM45"/>
    <mergeCell ref="AN45:AP45"/>
    <mergeCell ref="AQ45:AU45"/>
    <mergeCell ref="AV45:AX45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B39:C39"/>
    <mergeCell ref="D39:F39"/>
    <mergeCell ref="G39:I39"/>
    <mergeCell ref="J39:N39"/>
    <mergeCell ref="O39:AD39"/>
    <mergeCell ref="AF39:AV39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B35:C35"/>
    <mergeCell ref="D35:F35"/>
    <mergeCell ref="G35:I35"/>
    <mergeCell ref="J35:N35"/>
    <mergeCell ref="O35:AD35"/>
    <mergeCell ref="AF35:AV35"/>
    <mergeCell ref="AZ36:BA36"/>
    <mergeCell ref="BB36:BC36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B31:C31"/>
    <mergeCell ref="D31:F31"/>
    <mergeCell ref="G31:I31"/>
    <mergeCell ref="J31:N31"/>
    <mergeCell ref="O31:AD31"/>
    <mergeCell ref="AF31:AV31"/>
    <mergeCell ref="AZ32:BA32"/>
    <mergeCell ref="BB32:BC32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B27:C27"/>
    <mergeCell ref="D27:F27"/>
    <mergeCell ref="G27:I27"/>
    <mergeCell ref="J27:N27"/>
    <mergeCell ref="O27:AD27"/>
    <mergeCell ref="AF27:AV27"/>
    <mergeCell ref="AZ28:BA28"/>
    <mergeCell ref="BB28:BC28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5:C25"/>
    <mergeCell ref="D25:F25"/>
    <mergeCell ref="G25:I25"/>
    <mergeCell ref="J25:N25"/>
    <mergeCell ref="O25:AV25"/>
    <mergeCell ref="AW25:BA25"/>
    <mergeCell ref="J20:K20"/>
    <mergeCell ref="L20:AU20"/>
    <mergeCell ref="AV20:AW20"/>
    <mergeCell ref="J21:K21"/>
    <mergeCell ref="L21:AU21"/>
    <mergeCell ref="AV21:AW21"/>
    <mergeCell ref="J18:K18"/>
    <mergeCell ref="L18:AU18"/>
    <mergeCell ref="AV18:AW18"/>
    <mergeCell ref="J19:K19"/>
    <mergeCell ref="L19:AU19"/>
    <mergeCell ref="AV19:AW19"/>
    <mergeCell ref="J17:K17"/>
    <mergeCell ref="L17:AU17"/>
    <mergeCell ref="AV17:AW17"/>
    <mergeCell ref="H10:L10"/>
    <mergeCell ref="U10:V10"/>
    <mergeCell ref="X10:AB10"/>
    <mergeCell ref="AL10:AP10"/>
    <mergeCell ref="J15:AU15"/>
    <mergeCell ref="AV15:AW15"/>
    <mergeCell ref="A2:AP2"/>
    <mergeCell ref="A3:AP3"/>
    <mergeCell ref="A4:AP4"/>
    <mergeCell ref="M6:T6"/>
    <mergeCell ref="Y6:AF6"/>
    <mergeCell ref="B8:AM8"/>
    <mergeCell ref="J16:K16"/>
    <mergeCell ref="L16:AU16"/>
    <mergeCell ref="AV16:AW16"/>
  </mergeCells>
  <pageMargins left="0.7" right="0.7" top="0.78740157499999996" bottom="0.78740157499999996" header="0.3" footer="0.3"/>
  <pageSetup paperSize="9" scale="89" orientation="portrait" r:id="rId1"/>
  <colBreaks count="1" manualBreakCount="1">
    <brk id="5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Justizvollzug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haberstrohs13</dc:creator>
  <cp:lastModifiedBy>Ochmann, Markus</cp:lastModifiedBy>
  <cp:lastPrinted>2017-01-31T10:11:55Z</cp:lastPrinted>
  <dcterms:created xsi:type="dcterms:W3CDTF">2017-01-31T08:54:50Z</dcterms:created>
  <dcterms:modified xsi:type="dcterms:W3CDTF">2017-03-01T10:03:00Z</dcterms:modified>
</cp:coreProperties>
</file>